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3/PRESUPUESTO APROBADO DEL AÑO/"/>
    </mc:Choice>
  </mc:AlternateContent>
  <xr:revisionPtr revIDLastSave="0" documentId="8_{634D5FED-214E-4D61-97B2-A690619998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8" i="2" s="1"/>
  <c r="C75" i="2"/>
  <c r="C76" i="2"/>
  <c r="C74" i="2"/>
  <c r="C72" i="2"/>
  <c r="C71" i="2"/>
  <c r="C70" i="2" s="1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H77" i="2" s="1"/>
  <c r="I78" i="2"/>
  <c r="J78" i="2"/>
  <c r="K78" i="2"/>
  <c r="L78" i="2"/>
  <c r="M78" i="2"/>
  <c r="N78" i="2"/>
  <c r="O78" i="2"/>
  <c r="O77" i="2" s="1"/>
  <c r="P78" i="2"/>
  <c r="P77" i="2" s="1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D11" i="1" l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D70" i="2"/>
  <c r="C18" i="2"/>
  <c r="R73" i="2"/>
  <c r="N77" i="2"/>
  <c r="L77" i="2"/>
  <c r="C38" i="2"/>
  <c r="D38" i="2"/>
  <c r="E11" i="2"/>
  <c r="E86" i="2" s="1"/>
  <c r="H11" i="2"/>
  <c r="H86" i="2" s="1"/>
  <c r="R81" i="2"/>
  <c r="C73" i="2"/>
  <c r="C55" i="2"/>
  <c r="C28" i="2"/>
  <c r="D73" i="2"/>
  <c r="C77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L86" i="2" l="1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<sst xmlns="http://schemas.openxmlformats.org/spreadsheetml/2006/main" count="293" uniqueCount="115">
  <si>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</si>
  <si>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</si>
  <si>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</si>
  <si>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</si>
  <si>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</si>
  <si>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</si>
  <si>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</si>
  <si>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</si>
  <si>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</si>
  <si>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</si>
  <si>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</si>
  <si>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</si>
  <si>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</si>
  <si>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</si>
  <si>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</si>
  <si>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</si>
  <si>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</si>
  <si>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</si>
  <si>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</si>
  <si>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</si>
  <si>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</si>
  <si>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</si>
  <si>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</si>
  <si>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</si>
  <si>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</si>
  <si>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</si>
  <si>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</si>
  <si>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</si>
  <si>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</si>
  <si>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</si>
  <si>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</si>
  <si>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</si>
  <si>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</si>
  <si>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</si>
  <si>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</si>
  <si>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</si>
  <si>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</si>
  <si>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</si>
  <si>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</si>
  <si>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</si>
  <si>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</si>
  <si>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</si>
  <si>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</si>
  <si>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</si>
  <si>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</si>
  <si>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</si>
  <si>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</si>
  <si>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</si>
  <si>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</si>
  <si>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</si>
  <si>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</si>
  <si>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</si>
  <si>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</si>
  <si>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</si>
  <si>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</si>
  <si>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</si>
  <si>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</si>
  <si>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</si>
  <si>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</si>
  <si>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</si>
  <si>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</si>
  <si>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</si>
  <si>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</si>
  <si>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</si>
  <si>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</si>
  <si>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</si>
  <si>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</si>
  <si>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</si>
  <si>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</si>
  <si>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</si>
  <si>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</si>
  <si>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</si>
  <si>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</si>
  <si>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</si>
  <si>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</si>
  <si>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</si>
  <si>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</si>
  <si>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</si>
  <si>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</si>
  <si>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</si>
  <si>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</si>
  <si>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</si>
  <si>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</si>
  <si>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</si>
  <si>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</si>
  <si>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</si>
  <si>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</si>
  <si>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</si>
  <si>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</si>
  <si>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</si>
  <si>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</si>
  <si>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</si>
  <si>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</si>
  <si>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</si>
  <si>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</si>
  <si>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</si>
  <si>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</si>
  <si>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</si>
  <si>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</si>
  <si>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</si>
  <si>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</si>
  <si>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</si>
  <si>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</si>
  <si>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</si>
  <si>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</si>
  <si>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</si>
  <si>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</si>
  <si>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</si>
  <si>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</si>
  <si>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</si>
  <si>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2024</t>
  </si>
  <si>
    <t>Licda. Celeste Bautista L.</t>
  </si>
  <si>
    <t>Encargada Administrativa y Finaniera</t>
  </si>
  <si>
    <t>Fuente: [Ejecución Presupuestaria al 31/03/2024-SIGEF]</t>
  </si>
  <si>
    <t>Fuente: [Ejecución Presupuestaria Mensual al 31/03/2024-SIGEF]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</si>
</sst>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48846</xdr:colOff>
      <xdr:row>1</xdr:row>
      <xdr:rowOff>36634</xdr:rowOff>
    </xdr:from>
    <xdr:to>
      <xdr:col>1</xdr:col>
      <xdr:colOff>4896827</xdr:colOff>
      <xdr:row>7</xdr:row>
      <xdr:rowOff>165589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481" y="232019"/>
          <a:ext cx="4847981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5678366</xdr:colOff>
      <xdr:row>1</xdr:row>
      <xdr:rowOff>48846</xdr:rowOff>
    </xdr:from>
    <xdr:to>
      <xdr:col>18</xdr:col>
      <xdr:colOff>122116</xdr:colOff>
      <xdr:row>7</xdr:row>
      <xdr:rowOff>177801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F233D569-2323-4E63-8752-2D15785B6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1" y="244231"/>
          <a:ext cx="5031153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zoomScale="86" zoomScaleNormal="86" workbookViewId="0">
      <selection activeCell="C92" sqref="C92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494722596</v>
      </c>
      <c r="E11" s="31">
        <f>E12+E18+E28+E38+E47+E55+E65+E70+E73</f>
        <v>1923062.5199999996</v>
      </c>
      <c r="F11" s="8"/>
    </row>
    <row r="12" spans="2:16" x14ac:dyDescent="0.25">
      <c r="C12" s="3" t="s">
        <v>1</v>
      </c>
      <c r="D12" s="4">
        <f>SUM(D13:D17)</f>
        <v>341434700</v>
      </c>
      <c r="E12" s="32">
        <f>SUM(E13:E17)</f>
        <v>0</v>
      </c>
      <c r="F12" s="8"/>
    </row>
    <row r="13" spans="2:16" x14ac:dyDescent="0.25">
      <c r="C13" s="5" t="s">
        <v>2</v>
      </c>
      <c r="D13" s="25">
        <v>230599436</v>
      </c>
      <c r="E13" s="30">
        <v>-5624137.0199999996</v>
      </c>
      <c r="F13" s="8"/>
    </row>
    <row r="14" spans="2:16" x14ac:dyDescent="0.25">
      <c r="C14" s="5" t="s">
        <v>3</v>
      </c>
      <c r="D14" s="25">
        <v>82609841</v>
      </c>
      <c r="E14" s="30">
        <v>3833200.22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0</v>
      </c>
      <c r="F16" s="8"/>
    </row>
    <row r="17" spans="3:6" x14ac:dyDescent="0.25">
      <c r="C17" s="5" t="s">
        <v>6</v>
      </c>
      <c r="D17" s="25">
        <v>28025423</v>
      </c>
      <c r="E17" s="30">
        <v>1790936.8</v>
      </c>
      <c r="F17" s="8"/>
    </row>
    <row r="18" spans="3:6" x14ac:dyDescent="0.25">
      <c r="C18" s="3" t="s">
        <v>7</v>
      </c>
      <c r="D18" s="4">
        <f>SUM(D19:D27)</f>
        <v>71718706</v>
      </c>
      <c r="E18" s="32">
        <f>SUM(E19:E27)</f>
        <v>4498062.5199999996</v>
      </c>
      <c r="F18" s="8"/>
    </row>
    <row r="19" spans="3:6" x14ac:dyDescent="0.25">
      <c r="C19" s="5" t="s">
        <v>8</v>
      </c>
      <c r="D19" s="25">
        <v>12620501</v>
      </c>
      <c r="E19" s="30">
        <v>231000</v>
      </c>
      <c r="F19" s="8"/>
    </row>
    <row r="20" spans="3:6" x14ac:dyDescent="0.25">
      <c r="C20" s="5" t="s">
        <v>9</v>
      </c>
      <c r="D20" s="25">
        <v>585000</v>
      </c>
      <c r="E20" s="30">
        <v>500000</v>
      </c>
      <c r="F20" s="8"/>
    </row>
    <row r="21" spans="3:6" x14ac:dyDescent="0.25">
      <c r="C21" s="5" t="s">
        <v>10</v>
      </c>
      <c r="D21" s="25">
        <v>475000</v>
      </c>
      <c r="E21" s="30">
        <v>0</v>
      </c>
      <c r="F21" s="8"/>
    </row>
    <row r="22" spans="3:6" x14ac:dyDescent="0.25">
      <c r="C22" s="5" t="s">
        <v>11</v>
      </c>
      <c r="D22" s="25">
        <v>958742</v>
      </c>
      <c r="E22" s="30">
        <v>375000</v>
      </c>
      <c r="F22" s="8"/>
    </row>
    <row r="23" spans="3:6" x14ac:dyDescent="0.25">
      <c r="C23" s="5" t="s">
        <v>12</v>
      </c>
      <c r="D23" s="25">
        <v>3306536</v>
      </c>
      <c r="E23" s="30">
        <v>3470000</v>
      </c>
    </row>
    <row r="24" spans="3:6" x14ac:dyDescent="0.25">
      <c r="C24" s="5" t="s">
        <v>13</v>
      </c>
      <c r="D24" s="25">
        <v>16398652</v>
      </c>
      <c r="E24" s="30">
        <v>165000</v>
      </c>
    </row>
    <row r="25" spans="3:6" x14ac:dyDescent="0.25">
      <c r="C25" s="5" t="s">
        <v>14</v>
      </c>
      <c r="D25" s="25">
        <v>5379500</v>
      </c>
      <c r="E25" s="30">
        <v>1125000</v>
      </c>
    </row>
    <row r="26" spans="3:6" x14ac:dyDescent="0.25">
      <c r="C26" s="5" t="s">
        <v>15</v>
      </c>
      <c r="D26" s="25">
        <v>13006960</v>
      </c>
      <c r="E26" s="30">
        <v>-1367937.48</v>
      </c>
    </row>
    <row r="27" spans="3:6" x14ac:dyDescent="0.25">
      <c r="C27" s="5" t="s">
        <v>16</v>
      </c>
      <c r="D27" s="25">
        <v>18987815</v>
      </c>
      <c r="E27" s="30">
        <v>0</v>
      </c>
    </row>
    <row r="28" spans="3:6" x14ac:dyDescent="0.25">
      <c r="C28" s="3" t="s">
        <v>17</v>
      </c>
      <c r="D28" s="4">
        <f>SUM(D29:D37)</f>
        <v>75582092</v>
      </c>
      <c r="E28" s="32">
        <f>SUM(E29:E37)</f>
        <v>-2625000</v>
      </c>
    </row>
    <row r="29" spans="3:6" x14ac:dyDescent="0.25">
      <c r="C29" s="5" t="s">
        <v>18</v>
      </c>
      <c r="D29" s="25">
        <v>1606000</v>
      </c>
      <c r="E29" s="30">
        <v>0</v>
      </c>
    </row>
    <row r="30" spans="3:6" x14ac:dyDescent="0.25">
      <c r="C30" s="5" t="s">
        <v>19</v>
      </c>
      <c r="D30" s="25">
        <v>761296</v>
      </c>
      <c r="E30" s="30">
        <v>0</v>
      </c>
    </row>
    <row r="31" spans="3:6" x14ac:dyDescent="0.25">
      <c r="C31" s="5" t="s">
        <v>20</v>
      </c>
      <c r="D31" s="25">
        <v>55070784</v>
      </c>
      <c r="E31" s="30">
        <v>-3000000</v>
      </c>
    </row>
    <row r="32" spans="3:6" x14ac:dyDescent="0.25">
      <c r="C32" s="5" t="s">
        <v>21</v>
      </c>
      <c r="D32" s="25">
        <v>69770</v>
      </c>
      <c r="E32" s="30">
        <v>0</v>
      </c>
    </row>
    <row r="33" spans="3:5" x14ac:dyDescent="0.25">
      <c r="C33" s="5" t="s">
        <v>22</v>
      </c>
      <c r="D33" s="25">
        <v>1030727</v>
      </c>
      <c r="E33" s="30">
        <v>0</v>
      </c>
    </row>
    <row r="34" spans="3:5" x14ac:dyDescent="0.25">
      <c r="C34" s="5" t="s">
        <v>23</v>
      </c>
      <c r="D34" s="25">
        <v>356574</v>
      </c>
      <c r="E34" s="30">
        <v>0</v>
      </c>
    </row>
    <row r="35" spans="3:5" x14ac:dyDescent="0.25">
      <c r="C35" s="5" t="s">
        <v>24</v>
      </c>
      <c r="D35" s="25">
        <v>7723461</v>
      </c>
      <c r="E35" s="30">
        <v>375000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8963480</v>
      </c>
      <c r="E37" s="30">
        <v>0</v>
      </c>
    </row>
    <row r="38" spans="3:5" x14ac:dyDescent="0.25">
      <c r="C38" s="3" t="s">
        <v>27</v>
      </c>
      <c r="D38" s="4">
        <f>SUM(D39:D46)</f>
        <v>75000</v>
      </c>
      <c r="E38" s="4">
        <f>SUM(E39:E46)</f>
        <v>50000</v>
      </c>
    </row>
    <row r="39" spans="3:5" x14ac:dyDescent="0.25">
      <c r="C39" s="5" t="s">
        <v>28</v>
      </c>
      <c r="D39" s="25">
        <v>75000</v>
      </c>
      <c r="E39" s="30">
        <v>50000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5912098</v>
      </c>
      <c r="E55" s="33">
        <f>SUM(E56:E64)</f>
        <v>0</v>
      </c>
    </row>
    <row r="56" spans="3:5" x14ac:dyDescent="0.25">
      <c r="C56" s="5" t="s">
        <v>44</v>
      </c>
      <c r="D56" s="25">
        <v>3328728</v>
      </c>
      <c r="E56" s="30">
        <v>0</v>
      </c>
    </row>
    <row r="57" spans="3:5" x14ac:dyDescent="0.25">
      <c r="C57" s="5" t="s">
        <v>45</v>
      </c>
      <c r="D57" s="25">
        <v>125000</v>
      </c>
      <c r="E57" s="30">
        <v>0</v>
      </c>
    </row>
    <row r="58" spans="3:5" x14ac:dyDescent="0.25">
      <c r="C58" s="5" t="s">
        <v>46</v>
      </c>
      <c r="D58" s="25">
        <v>15000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0</v>
      </c>
    </row>
    <row r="60" spans="3:5" x14ac:dyDescent="0.25">
      <c r="C60" s="5" t="s">
        <v>48</v>
      </c>
      <c r="D60" s="25">
        <v>1331000</v>
      </c>
      <c r="E60" s="30">
        <v>0</v>
      </c>
    </row>
    <row r="61" spans="3:5" x14ac:dyDescent="0.25">
      <c r="C61" s="5" t="s">
        <v>49</v>
      </c>
      <c r="D61" s="25">
        <v>2000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1110370</v>
      </c>
      <c r="E63" s="30">
        <v>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494722596</v>
      </c>
      <c r="E86" s="37">
        <f>E11+E77</f>
        <v>1923062.5199999996</v>
      </c>
    </row>
    <row r="87" spans="3:5" x14ac:dyDescent="0.25">
      <c r="C87" t="s">
        <v>113</v>
      </c>
    </row>
    <row r="92" spans="3:5" ht="18.75" x14ac:dyDescent="0.3">
      <c r="C92" s="40" t="s">
        <v>105</v>
      </c>
      <c r="D92" s="45" t="s">
        <v>106</v>
      </c>
      <c r="E92" s="45"/>
    </row>
    <row r="93" spans="3:5" x14ac:dyDescent="0.25">
      <c r="C93" s="41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1"/>
  <sheetViews>
    <sheetView showGridLines="0" zoomScale="78" zoomScaleNormal="78" workbookViewId="0">
      <pane ySplit="11" topLeftCell="A12" activePane="bottomLeft" state="frozen"/>
      <selection activeCell="B1" sqref="B1"/>
      <selection pane="bottomLeft" activeCell="V35" sqref="V35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7" width="14.85546875" customWidth="1"/>
    <col min="8" max="12" width="14.85546875" hidden="1" customWidth="1"/>
    <col min="13" max="13" width="0.140625" hidden="1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2" t="s">
        <v>110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19" ht="15.75" customHeight="1" x14ac:dyDescent="0.25">
      <c r="B6" s="64" t="s">
        <v>95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2:19" ht="15.75" customHeight="1" x14ac:dyDescent="0.25">
      <c r="B7" s="65" t="s">
        <v>80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2:19" ht="25.5" customHeight="1" x14ac:dyDescent="0.25">
      <c r="B9" s="61" t="s">
        <v>66</v>
      </c>
      <c r="C9" s="54" t="s">
        <v>97</v>
      </c>
      <c r="D9" s="54" t="s">
        <v>96</v>
      </c>
      <c r="E9" s="66" t="s">
        <v>94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/>
    </row>
    <row r="10" spans="2:19" x14ac:dyDescent="0.25">
      <c r="B10" s="61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3">
        <f>C12+C18+C28+C38+C47+C55+C65+C70+C73</f>
        <v>494722596</v>
      </c>
      <c r="D11" s="43">
        <f>D12+D18+D28+D38+D47+D55+D65+D70+D73</f>
        <v>1923062.5199999996</v>
      </c>
      <c r="E11" s="31">
        <f>E12+E18+E28+E38+E55+E65+E70+E74</f>
        <v>20932341.579999998</v>
      </c>
      <c r="F11" s="31">
        <f>F12+F18+F28+F38+F55+F65+F70+F74</f>
        <v>21993794.039999999</v>
      </c>
      <c r="G11" s="31">
        <f t="shared" ref="G11:Q11" si="0">G12+G18+G28+G38+G55+G65+G70+G74</f>
        <v>38080468.200000003</v>
      </c>
      <c r="H11" s="31">
        <f t="shared" si="0"/>
        <v>0</v>
      </c>
      <c r="I11" s="31">
        <f t="shared" si="0"/>
        <v>0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>SUM(E11:Q11)</f>
        <v>81006603.819999993</v>
      </c>
    </row>
    <row r="12" spans="2:19" x14ac:dyDescent="0.25">
      <c r="B12" s="3" t="s">
        <v>1</v>
      </c>
      <c r="C12" s="4">
        <f>C13+C14+C15+C16+C17</f>
        <v>341434700</v>
      </c>
      <c r="D12" s="42">
        <f>D13+D14+D15+D16+D17</f>
        <v>0</v>
      </c>
      <c r="E12" s="32">
        <f>E13+E14+E15+E16+E17</f>
        <v>18492373.689999998</v>
      </c>
      <c r="F12" s="32">
        <f t="shared" ref="F12:Q12" si="1">F13+F14+F15+F16+F17</f>
        <v>18173300.399999999</v>
      </c>
      <c r="G12" s="32">
        <f t="shared" si="1"/>
        <v>17978199.460000001</v>
      </c>
      <c r="H12" s="32">
        <f t="shared" si="1"/>
        <v>0</v>
      </c>
      <c r="I12" s="32">
        <f t="shared" si="1"/>
        <v>0</v>
      </c>
      <c r="J12" s="32">
        <f t="shared" si="1"/>
        <v>0</v>
      </c>
      <c r="K12" s="32">
        <f t="shared" si="1"/>
        <v>0</v>
      </c>
      <c r="L12" s="32">
        <f t="shared" si="1"/>
        <v>0</v>
      </c>
      <c r="M12" s="32"/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35">
        <f>SUM(E12:Q12)</f>
        <v>54643873.549999997</v>
      </c>
    </row>
    <row r="13" spans="2:19" x14ac:dyDescent="0.25">
      <c r="B13" s="5" t="s">
        <v>2</v>
      </c>
      <c r="C13" s="25">
        <f>'P1 Presupuesto Aprobado'!D13</f>
        <v>230599436</v>
      </c>
      <c r="D13" s="30">
        <f>'P1 Presupuesto Aprobado'!E13</f>
        <v>-5624137.0199999996</v>
      </c>
      <c r="E13" s="25">
        <v>15665097.369999999</v>
      </c>
      <c r="F13" s="30">
        <v>15422399.039999999</v>
      </c>
      <c r="G13" s="30">
        <v>15255905.16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6">
        <f t="shared" ref="R13:R76" si="2">SUM(E13:Q13)</f>
        <v>46343401.569999993</v>
      </c>
    </row>
    <row r="14" spans="2:19" x14ac:dyDescent="0.25">
      <c r="B14" s="5" t="s">
        <v>3</v>
      </c>
      <c r="C14" s="25">
        <f>'P1 Presupuesto Aprobado'!D14</f>
        <v>82609841</v>
      </c>
      <c r="D14" s="30">
        <f>'P1 Presupuesto Aprobado'!E14</f>
        <v>3833200.22</v>
      </c>
      <c r="E14" s="25">
        <v>474950</v>
      </c>
      <c r="F14" s="30">
        <v>429950</v>
      </c>
      <c r="G14" s="30">
        <v>429950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6">
        <f t="shared" si="2"/>
        <v>1334850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/>
      <c r="G15" s="30">
        <v>0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0</v>
      </c>
      <c r="E16" s="25">
        <v>0</v>
      </c>
      <c r="F16" s="30"/>
      <c r="G16" s="30">
        <v>0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6">
        <f t="shared" si="2"/>
        <v>0</v>
      </c>
    </row>
    <row r="17" spans="2:19" x14ac:dyDescent="0.25">
      <c r="B17" s="5" t="s">
        <v>6</v>
      </c>
      <c r="C17" s="25">
        <f>'P1 Presupuesto Aprobado'!D17</f>
        <v>28025423</v>
      </c>
      <c r="D17" s="30">
        <f>'P1 Presupuesto Aprobado'!E17</f>
        <v>1790936.8</v>
      </c>
      <c r="E17" s="25">
        <v>2352326.3199999998</v>
      </c>
      <c r="F17" s="30">
        <v>2320951.36</v>
      </c>
      <c r="G17" s="30">
        <v>2292344.2999999998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6">
        <f t="shared" si="2"/>
        <v>6965621.9799999995</v>
      </c>
    </row>
    <row r="18" spans="2:19" x14ac:dyDescent="0.25">
      <c r="B18" s="3" t="s">
        <v>7</v>
      </c>
      <c r="C18" s="32">
        <f>SUM(C19:C27)</f>
        <v>71718706</v>
      </c>
      <c r="D18" s="32">
        <f>SUM(D19:D27)</f>
        <v>4498062.5199999996</v>
      </c>
      <c r="E18" s="32">
        <f t="shared" ref="E18:P18" si="3">SUM(E19:E27)</f>
        <v>2364967.8899999997</v>
      </c>
      <c r="F18" s="32">
        <f t="shared" si="3"/>
        <v>3420469.36</v>
      </c>
      <c r="G18" s="32">
        <f t="shared" si="3"/>
        <v>7490285.5999999996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2"/>
        <v>13275722.85</v>
      </c>
    </row>
    <row r="19" spans="2:19" x14ac:dyDescent="0.25">
      <c r="B19" s="5" t="s">
        <v>8</v>
      </c>
      <c r="C19" s="26">
        <f>'P1 Presupuesto Aprobado'!D19</f>
        <v>12620501</v>
      </c>
      <c r="D19" s="30">
        <f>'P1 Presupuesto Aprobado'!E19</f>
        <v>231000</v>
      </c>
      <c r="E19" s="25">
        <v>195236.08</v>
      </c>
      <c r="F19" s="30">
        <v>887890</v>
      </c>
      <c r="G19" s="30">
        <v>751490.92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6">
        <f t="shared" si="2"/>
        <v>1834617</v>
      </c>
    </row>
    <row r="20" spans="2:19" x14ac:dyDescent="0.25">
      <c r="B20" s="5" t="s">
        <v>9</v>
      </c>
      <c r="C20" s="26">
        <f>'P1 Presupuesto Aprobado'!D20</f>
        <v>585000</v>
      </c>
      <c r="D20" s="30">
        <f>'P1 Presupuesto Aprobado'!E20</f>
        <v>500000</v>
      </c>
      <c r="E20" s="25">
        <v>492300</v>
      </c>
      <c r="F20" s="30">
        <v>0</v>
      </c>
      <c r="G20" s="30">
        <v>161065.28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6">
        <f t="shared" si="2"/>
        <v>653365.28</v>
      </c>
    </row>
    <row r="21" spans="2:19" x14ac:dyDescent="0.25">
      <c r="B21" s="5" t="s">
        <v>10</v>
      </c>
      <c r="C21" s="26">
        <f>'P1 Presupuesto Aprobado'!D21</f>
        <v>475000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6">
        <f t="shared" si="2"/>
        <v>0</v>
      </c>
    </row>
    <row r="22" spans="2:19" x14ac:dyDescent="0.25">
      <c r="B22" s="5" t="s">
        <v>11</v>
      </c>
      <c r="C22" s="26">
        <f>'P1 Presupuesto Aprobado'!D22</f>
        <v>958742</v>
      </c>
      <c r="D22" s="30">
        <f>'P1 Presupuesto Aprobado'!E22</f>
        <v>375000</v>
      </c>
      <c r="E22" s="25">
        <v>64298.61</v>
      </c>
      <c r="F22" s="30">
        <v>64298.61</v>
      </c>
      <c r="G22" s="30">
        <v>64298.61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6">
        <f t="shared" si="2"/>
        <v>192895.83000000002</v>
      </c>
    </row>
    <row r="23" spans="2:19" x14ac:dyDescent="0.25">
      <c r="B23" s="5" t="s">
        <v>12</v>
      </c>
      <c r="C23" s="26">
        <f>'P1 Presupuesto Aprobado'!D23</f>
        <v>3306536</v>
      </c>
      <c r="D23" s="30">
        <f>'P1 Presupuesto Aprobado'!E23</f>
        <v>3470000</v>
      </c>
      <c r="E23" s="25">
        <v>28000</v>
      </c>
      <c r="F23" s="30">
        <v>393741</v>
      </c>
      <c r="G23" s="30">
        <v>51541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6">
        <f t="shared" si="2"/>
        <v>473282</v>
      </c>
    </row>
    <row r="24" spans="2:19" x14ac:dyDescent="0.25">
      <c r="B24" s="5" t="s">
        <v>13</v>
      </c>
      <c r="C24" s="26">
        <f>'P1 Presupuesto Aprobado'!D24</f>
        <v>16398652</v>
      </c>
      <c r="D24" s="30">
        <f>'P1 Presupuesto Aprobado'!E24</f>
        <v>165000</v>
      </c>
      <c r="E24" s="25">
        <v>915694.11</v>
      </c>
      <c r="F24" s="30">
        <v>1942047.27</v>
      </c>
      <c r="G24" s="30">
        <v>4941889.5999999996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6">
        <f t="shared" si="2"/>
        <v>7799630.9799999995</v>
      </c>
    </row>
    <row r="25" spans="2:19" x14ac:dyDescent="0.25">
      <c r="B25" s="5" t="s">
        <v>14</v>
      </c>
      <c r="C25" s="26">
        <f>'P1 Presupuesto Aprobado'!D25</f>
        <v>5379500</v>
      </c>
      <c r="D25" s="30">
        <f>'P1 Presupuesto Aprobado'!E25</f>
        <v>1125000</v>
      </c>
      <c r="E25" s="25">
        <v>30564.38</v>
      </c>
      <c r="F25" s="30">
        <v>76778.48</v>
      </c>
      <c r="G25" s="30">
        <v>112164.42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6">
        <f t="shared" si="2"/>
        <v>219507.28</v>
      </c>
    </row>
    <row r="26" spans="2:19" x14ac:dyDescent="0.25">
      <c r="B26" s="5" t="s">
        <v>15</v>
      </c>
      <c r="C26" s="26">
        <f>'P1 Presupuesto Aprobado'!D26</f>
        <v>13006960</v>
      </c>
      <c r="D26" s="30">
        <f>'P1 Presupuesto Aprobado'!E26</f>
        <v>-1367937.48</v>
      </c>
      <c r="E26" s="25">
        <v>0</v>
      </c>
      <c r="F26" s="30">
        <v>26900</v>
      </c>
      <c r="G26" s="30">
        <v>99606.43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6">
        <f t="shared" si="2"/>
        <v>126506.43</v>
      </c>
    </row>
    <row r="27" spans="2:19" x14ac:dyDescent="0.25">
      <c r="B27" s="5" t="s">
        <v>16</v>
      </c>
      <c r="C27" s="26">
        <f>'P1 Presupuesto Aprobado'!D27</f>
        <v>18987815</v>
      </c>
      <c r="D27" s="30">
        <f>'P1 Presupuesto Aprobado'!E27</f>
        <v>0</v>
      </c>
      <c r="E27" s="25">
        <v>638874.71</v>
      </c>
      <c r="F27" s="30">
        <v>28814</v>
      </c>
      <c r="G27" s="30">
        <v>1308229.3400000001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6">
        <f t="shared" si="2"/>
        <v>1975918.05</v>
      </c>
    </row>
    <row r="28" spans="2:19" x14ac:dyDescent="0.25">
      <c r="B28" s="3" t="s">
        <v>17</v>
      </c>
      <c r="C28" s="32">
        <f>SUM(C29:C37)</f>
        <v>75582092</v>
      </c>
      <c r="D28" s="32">
        <f>SUM(D29:D37)</f>
        <v>-2625000</v>
      </c>
      <c r="E28" s="32">
        <f t="shared" ref="E28:Q28" si="4">SUM(E29:E37)</f>
        <v>0</v>
      </c>
      <c r="F28" s="32">
        <f t="shared" si="4"/>
        <v>400024.28</v>
      </c>
      <c r="G28" s="32">
        <f t="shared" si="4"/>
        <v>12265038.140000001</v>
      </c>
      <c r="H28" s="32">
        <f t="shared" si="4"/>
        <v>0</v>
      </c>
      <c r="I28" s="32">
        <f t="shared" si="4"/>
        <v>0</v>
      </c>
      <c r="J28" s="32">
        <f t="shared" si="4"/>
        <v>0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2"/>
        <v>12665062.42</v>
      </c>
      <c r="S28" s="30"/>
    </row>
    <row r="29" spans="2:19" x14ac:dyDescent="0.25">
      <c r="B29" s="5" t="s">
        <v>18</v>
      </c>
      <c r="C29" s="26">
        <f>'P1 Presupuesto Aprobado'!D29</f>
        <v>1606000</v>
      </c>
      <c r="D29" s="30">
        <f>'P1 Presupuesto Aprobado'!E29</f>
        <v>0</v>
      </c>
      <c r="E29" s="25">
        <v>0</v>
      </c>
      <c r="F29" s="30">
        <v>201240</v>
      </c>
      <c r="G29" s="30">
        <v>197714.32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6">
        <f t="shared" si="2"/>
        <v>398954.32</v>
      </c>
    </row>
    <row r="30" spans="2:19" x14ac:dyDescent="0.25">
      <c r="B30" s="5" t="s">
        <v>19</v>
      </c>
      <c r="C30" s="26">
        <f>'P1 Presupuesto Aprobado'!D30</f>
        <v>761296</v>
      </c>
      <c r="D30" s="30">
        <f>'P1 Presupuesto Aprobado'!E30</f>
        <v>0</v>
      </c>
      <c r="E30" s="25">
        <v>0</v>
      </c>
      <c r="F30" s="30">
        <v>64900</v>
      </c>
      <c r="G30" s="30">
        <v>0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6">
        <f t="shared" si="2"/>
        <v>64900</v>
      </c>
    </row>
    <row r="31" spans="2:19" x14ac:dyDescent="0.25">
      <c r="B31" s="5" t="s">
        <v>20</v>
      </c>
      <c r="C31" s="26">
        <f>'P1 Presupuesto Aprobado'!D31</f>
        <v>55070784</v>
      </c>
      <c r="D31" s="30">
        <f>'P1 Presupuesto Aprobado'!E31</f>
        <v>-3000000</v>
      </c>
      <c r="E31" s="25">
        <v>0</v>
      </c>
      <c r="F31" s="30">
        <v>0</v>
      </c>
      <c r="G31" s="30">
        <v>10893180</v>
      </c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6">
        <f t="shared" si="2"/>
        <v>10893180</v>
      </c>
    </row>
    <row r="32" spans="2:19" x14ac:dyDescent="0.25">
      <c r="B32" s="5" t="s">
        <v>21</v>
      </c>
      <c r="C32" s="26">
        <f>'P1 Presupuesto Aprobado'!D32</f>
        <v>69770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6">
        <f t="shared" si="2"/>
        <v>0</v>
      </c>
    </row>
    <row r="33" spans="2:19" x14ac:dyDescent="0.25">
      <c r="B33" s="5" t="s">
        <v>22</v>
      </c>
      <c r="C33" s="26">
        <f>'P1 Presupuesto Aprobado'!D33</f>
        <v>1030727</v>
      </c>
      <c r="D33" s="30">
        <f>'P1 Presupuesto Aprobado'!E33</f>
        <v>0</v>
      </c>
      <c r="E33" s="25">
        <v>0</v>
      </c>
      <c r="F33" s="30">
        <v>0</v>
      </c>
      <c r="G33" s="30">
        <v>22579.919999999998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6">
        <f t="shared" si="2"/>
        <v>22579.919999999998</v>
      </c>
    </row>
    <row r="34" spans="2:19" x14ac:dyDescent="0.25">
      <c r="B34" s="5" t="s">
        <v>23</v>
      </c>
      <c r="C34" s="26">
        <f>'P1 Presupuesto Aprobado'!D34</f>
        <v>356574</v>
      </c>
      <c r="D34" s="30">
        <f>'P1 Presupuesto Aprobado'!E34</f>
        <v>0</v>
      </c>
      <c r="E34" s="25">
        <v>0</v>
      </c>
      <c r="F34" s="30"/>
      <c r="G34" s="30">
        <v>6500.03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6">
        <f t="shared" si="2"/>
        <v>6500.03</v>
      </c>
    </row>
    <row r="35" spans="2:19" x14ac:dyDescent="0.25">
      <c r="B35" s="5" t="s">
        <v>24</v>
      </c>
      <c r="C35" s="26">
        <f>'P1 Presupuesto Aprobado'!D35</f>
        <v>7723461</v>
      </c>
      <c r="D35" s="30">
        <f>'P1 Presupuesto Aprobado'!E35</f>
        <v>375000</v>
      </c>
      <c r="E35" s="25">
        <v>0</v>
      </c>
      <c r="F35" s="30"/>
      <c r="G35" s="30">
        <v>278307.13</v>
      </c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6">
        <f t="shared" si="2"/>
        <v>278307.13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/>
      <c r="G36" s="30">
        <v>0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8963480</v>
      </c>
      <c r="D37" s="30">
        <f>'P1 Presupuesto Aprobado'!E37</f>
        <v>0</v>
      </c>
      <c r="E37" s="25">
        <v>0</v>
      </c>
      <c r="F37" s="30">
        <v>133884.28</v>
      </c>
      <c r="G37" s="30">
        <v>866756.74</v>
      </c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6">
        <f t="shared" si="2"/>
        <v>1000641.02</v>
      </c>
    </row>
    <row r="38" spans="2:19" x14ac:dyDescent="0.25">
      <c r="B38" s="3" t="s">
        <v>27</v>
      </c>
      <c r="C38" s="32">
        <f>SUM(C39:C46)</f>
        <v>75000</v>
      </c>
      <c r="D38" s="32">
        <f>SUM(D39:D46)</f>
        <v>50000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10000</v>
      </c>
      <c r="H38" s="32">
        <f t="shared" si="5"/>
        <v>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10000</v>
      </c>
      <c r="S38" s="30"/>
    </row>
    <row r="39" spans="2:19" x14ac:dyDescent="0.25">
      <c r="B39" s="5" t="s">
        <v>28</v>
      </c>
      <c r="C39" s="26">
        <f>'P1 Presupuesto Aprobado'!D39</f>
        <v>75000</v>
      </c>
      <c r="D39" s="30">
        <f>'P1 Presupuesto Aprobado'!E39</f>
        <v>50000</v>
      </c>
      <c r="E39" s="25">
        <v>0</v>
      </c>
      <c r="F39" s="30">
        <v>0</v>
      </c>
      <c r="G39" s="30">
        <v>10000</v>
      </c>
      <c r="H39" s="30">
        <v>0</v>
      </c>
      <c r="I39" s="30"/>
      <c r="J39" s="30">
        <v>0</v>
      </c>
      <c r="K39" s="30">
        <v>0</v>
      </c>
      <c r="L39" s="30">
        <v>0</v>
      </c>
      <c r="M39" s="30"/>
      <c r="N39" s="30">
        <v>0</v>
      </c>
      <c r="O39" s="30">
        <v>0</v>
      </c>
      <c r="P39" s="30"/>
      <c r="Q39" s="30"/>
      <c r="R39" s="36">
        <f t="shared" si="2"/>
        <v>10000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5912098</v>
      </c>
      <c r="D55" s="33">
        <f>SUM(D56:D64)</f>
        <v>0</v>
      </c>
      <c r="E55" s="33">
        <f t="shared" ref="E55:Q55" si="7">SUM(E56:E64)</f>
        <v>75000</v>
      </c>
      <c r="F55" s="33">
        <f t="shared" si="7"/>
        <v>0</v>
      </c>
      <c r="G55" s="33">
        <f t="shared" si="7"/>
        <v>336945</v>
      </c>
      <c r="H55" s="33">
        <f t="shared" si="7"/>
        <v>0</v>
      </c>
      <c r="I55" s="33">
        <f t="shared" si="7"/>
        <v>0</v>
      </c>
      <c r="J55" s="33">
        <f t="shared" si="7"/>
        <v>0</v>
      </c>
      <c r="K55" s="33">
        <f t="shared" si="7"/>
        <v>0</v>
      </c>
      <c r="L55" s="33">
        <f t="shared" si="7"/>
        <v>0</v>
      </c>
      <c r="M55" s="33"/>
      <c r="N55" s="33">
        <f t="shared" si="7"/>
        <v>0</v>
      </c>
      <c r="O55" s="33">
        <f t="shared" si="7"/>
        <v>0</v>
      </c>
      <c r="P55" s="33">
        <f t="shared" si="7"/>
        <v>0</v>
      </c>
      <c r="Q55" s="33">
        <f t="shared" si="7"/>
        <v>0</v>
      </c>
      <c r="R55" s="35">
        <f t="shared" si="2"/>
        <v>411945</v>
      </c>
      <c r="S55" s="30"/>
    </row>
    <row r="56" spans="2:19" x14ac:dyDescent="0.25">
      <c r="B56" s="5" t="s">
        <v>44</v>
      </c>
      <c r="C56" s="26">
        <f>'P1 Presupuesto Aprobado'!D56</f>
        <v>3328728</v>
      </c>
      <c r="D56" s="30">
        <f>'P1 Presupuesto Aprobado'!E56</f>
        <v>0</v>
      </c>
      <c r="E56" s="30">
        <v>0</v>
      </c>
      <c r="F56" s="30"/>
      <c r="G56" s="30">
        <v>336945</v>
      </c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6">
        <f t="shared" si="2"/>
        <v>336945</v>
      </c>
    </row>
    <row r="57" spans="2:19" x14ac:dyDescent="0.25">
      <c r="B57" s="5" t="s">
        <v>45</v>
      </c>
      <c r="C57" s="26">
        <f>'P1 Presupuesto Aprobado'!D57</f>
        <v>125000</v>
      </c>
      <c r="D57" s="30">
        <f>'P1 Presupuesto Aprobado'!E57</f>
        <v>0</v>
      </c>
      <c r="E57" s="30">
        <v>0</v>
      </c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4"/>
      <c r="Q57" s="30"/>
      <c r="R57" s="36">
        <f>SUM(E57:Q57)</f>
        <v>0</v>
      </c>
    </row>
    <row r="58" spans="2:19" x14ac:dyDescent="0.25">
      <c r="B58" s="5" t="s">
        <v>46</v>
      </c>
      <c r="C58" s="26">
        <f>'P1 Presupuesto Aprobado'!D58</f>
        <v>15000</v>
      </c>
      <c r="D58" s="30">
        <f>'P1 Presupuesto Aprobado'!E58</f>
        <v>0</v>
      </c>
      <c r="E58" s="30">
        <v>0</v>
      </c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4"/>
      <c r="Q58" s="30"/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0</v>
      </c>
      <c r="D59" s="30">
        <f>'P1 Presupuesto Aprobado'!E59</f>
        <v>0</v>
      </c>
      <c r="E59" s="30">
        <v>0</v>
      </c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4"/>
      <c r="Q59" s="34"/>
      <c r="R59" s="36">
        <f t="shared" si="2"/>
        <v>0</v>
      </c>
    </row>
    <row r="60" spans="2:19" x14ac:dyDescent="0.25">
      <c r="B60" s="5" t="s">
        <v>48</v>
      </c>
      <c r="C60" s="26">
        <f>'P1 Presupuesto Aprobado'!D60</f>
        <v>1331000</v>
      </c>
      <c r="D60" s="30">
        <f>'P1 Presupuesto Aprobado'!E60</f>
        <v>0</v>
      </c>
      <c r="E60" s="30">
        <v>75000</v>
      </c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4"/>
      <c r="Q60" s="34"/>
      <c r="R60" s="36">
        <f t="shared" si="2"/>
        <v>75000</v>
      </c>
    </row>
    <row r="61" spans="2:19" x14ac:dyDescent="0.25">
      <c r="B61" s="5" t="s">
        <v>49</v>
      </c>
      <c r="C61" s="26">
        <f>'P1 Presupuesto Aprobado'!D61</f>
        <v>2000</v>
      </c>
      <c r="D61" s="30">
        <f>'P1 Presupuesto Aprobado'!E61</f>
        <v>0</v>
      </c>
      <c r="E61" s="30">
        <v>0</v>
      </c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4"/>
      <c r="Q61" s="34"/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4"/>
      <c r="Q62" s="34"/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1110370</v>
      </c>
      <c r="D63" s="30">
        <f>'P1 Presupuesto Aprobado'!E63</f>
        <v>0</v>
      </c>
      <c r="E63" s="30">
        <v>0</v>
      </c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4"/>
      <c r="Q63" s="34"/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0</v>
      </c>
      <c r="E64" s="30">
        <v>0</v>
      </c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4"/>
      <c r="Q64" s="34"/>
      <c r="R64" s="36">
        <f t="shared" si="2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494722596</v>
      </c>
      <c r="D86" s="37">
        <f>D11+D77</f>
        <v>1923062.5199999996</v>
      </c>
      <c r="E86" s="37">
        <f>E11+E77</f>
        <v>20932341.579999998</v>
      </c>
      <c r="F86" s="37">
        <f>F11+F77</f>
        <v>21993794.039999999</v>
      </c>
      <c r="G86" s="37">
        <f t="shared" ref="G86:Q86" si="16">G11+G77</f>
        <v>38080468.200000003</v>
      </c>
      <c r="H86" s="37">
        <f t="shared" si="16"/>
        <v>0</v>
      </c>
      <c r="I86" s="37">
        <f t="shared" si="16"/>
        <v>0</v>
      </c>
      <c r="J86" s="37">
        <f t="shared" si="16"/>
        <v>0</v>
      </c>
      <c r="K86" s="37">
        <f t="shared" si="16"/>
        <v>0</v>
      </c>
      <c r="L86" s="37">
        <f t="shared" si="16"/>
        <v>0</v>
      </c>
      <c r="M86" s="37"/>
      <c r="N86" s="37">
        <f t="shared" si="16"/>
        <v>0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5">
        <f t="shared" si="12"/>
        <v>81006603.819999993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4"/>
    </row>
    <row r="92" spans="2:18" x14ac:dyDescent="0.25">
      <c r="B92" s="44"/>
    </row>
    <row r="94" spans="2:18" ht="18.75" x14ac:dyDescent="0.3"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</row>
    <row r="95" spans="2:18" ht="18.75" customHeight="1" x14ac:dyDescent="0.3">
      <c r="B95" s="39" t="s">
        <v>105</v>
      </c>
      <c r="C95" s="45" t="s">
        <v>111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</row>
    <row r="96" spans="2:18" ht="15.75" customHeight="1" x14ac:dyDescent="0.25">
      <c r="B96" s="38" t="s">
        <v>104</v>
      </c>
      <c r="C96" s="58" t="s">
        <v>112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</row>
    <row r="100" spans="2:6" ht="18.75" x14ac:dyDescent="0.3">
      <c r="B100" s="59"/>
      <c r="C100" s="59"/>
      <c r="D100" s="59"/>
      <c r="E100" s="59"/>
      <c r="F100" s="59"/>
    </row>
    <row r="101" spans="2:6" x14ac:dyDescent="0.25">
      <c r="B101" s="60"/>
      <c r="C101" s="60"/>
      <c r="D101" s="60"/>
      <c r="E101" s="60"/>
      <c r="F101" s="60"/>
    </row>
  </sheetData>
  <mergeCells count="16">
    <mergeCell ref="C95:R95"/>
    <mergeCell ref="C96:R96"/>
    <mergeCell ref="B100:F100"/>
    <mergeCell ref="B101:F101"/>
    <mergeCell ref="B3:R3"/>
    <mergeCell ref="B4:R4"/>
    <mergeCell ref="B9:B10"/>
    <mergeCell ref="C9:C10"/>
    <mergeCell ref="D9:D10"/>
    <mergeCell ref="B5:R5"/>
    <mergeCell ref="B6:R6"/>
    <mergeCell ref="D94:H94"/>
    <mergeCell ref="I94:M94"/>
    <mergeCell ref="N94:R94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1" scale="70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1" t="s">
        <v>78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3:17" ht="21" customHeight="1" x14ac:dyDescent="0.25">
      <c r="C4" s="69" t="s">
        <v>67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3:17" ht="15.75" x14ac:dyDescent="0.25">
      <c r="C5" s="62" t="s">
        <v>68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3:17" ht="15.75" customHeight="1" x14ac:dyDescent="0.25">
      <c r="C6" s="64" t="s">
        <v>95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3:17" ht="15.75" customHeight="1" x14ac:dyDescent="0.25">
      <c r="C7" s="65" t="s">
        <v>80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2024-04-01T14:54:49Z</cp:lastPrinted>
  <dcterms:created xsi:type="dcterms:W3CDTF">2021-07-29T18:58:50Z</dcterms:created>
  <dcterms:modified xsi:type="dcterms:W3CDTF">2024-04-08T17:00:07Z</dcterms:modified>
</cp:coreProperties>
</file>