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2\MES DE JUNIO\"/>
    </mc:Choice>
  </mc:AlternateContent>
  <xr:revisionPtr revIDLastSave="0" documentId="8_{910E5032-354E-44C1-9A31-016E8612B2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2" l="1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N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<sst xmlns="http://schemas.openxmlformats.org/spreadsheetml/2006/main" count="289" uniqueCount="113">
  <si>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</si>
  <si>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</si>
  <si>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</si>
  <si>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</si>
  <si>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</si>
  <si>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</si>
  <si>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</si>
  <si>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</si>
  <si>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</si>
  <si>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</si>
  <si>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</si>
  <si>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</si>
  <si>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</si>
  <si>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</si>
  <si>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</si>
  <si>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</si>
  <si>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</si>
  <si>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</si>
  <si>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</si>
  <si>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</si>
  <si>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</si>
  <si>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</si>
  <si>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</si>
  <si>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</si>
  <si>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</si>
  <si>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</si>
  <si>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</si>
  <si>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</si>
  <si>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</si>
  <si>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</si>
  <si>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</si>
  <si>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</si>
  <si>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</si>
  <si>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</si>
  <si>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</si>
  <si>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</si>
  <si>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</si>
  <si>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</si>
  <si>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</si>
  <si>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</si>
  <si>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</si>
  <si>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</si>
  <si>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</si>
  <si>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</si>
  <si>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</si>
  <si>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</si>
  <si>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</si>
  <si>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</si>
  <si>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</si>
  <si>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</si>
  <si>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</si>
  <si>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</si>
  <si>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</si>
  <si>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</si>
  <si>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</si>
  <si>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</si>
  <si>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</si>
  <si>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</si>
  <si>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</si>
  <si>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</si>
  <si>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</si>
  <si>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</si>
  <si>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</si>
  <si>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</si>
  <si>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</si>
  <si>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</si>
  <si>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</si>
  <si>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</si>
  <si>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</si>
  <si>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</si>
  <si>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</si>
  <si>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</si>
  <si>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</si>
  <si>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</si>
  <si>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</si>
  <si>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</si>
  <si>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</si>
  <si>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</si>
  <si>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</si>
  <si>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</si>
  <si>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</si>
  <si>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</si>
  <si>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</si>
  <si>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</si>
  <si>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</si>
  <si>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</si>
  <si>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</si>
  <si>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</si>
  <si>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</si>
  <si>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</si>
  <si>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</si>
  <si>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</si>
  <si>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</si>
  <si>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</si>
  <si>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</si>
  <si>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</si>
  <si>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</si>
  <si>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</si>
  <si>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</si>
  <si>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</si>
  <si>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</si>
  <si>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</si>
  <si>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</si>
  <si>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</si>
  <si>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</si>
  <si>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</si>
  <si>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</si>
  <si>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Fuente: [Ejecución Presupuestaria al 30/06/2022-SIGEF]</t>
  </si>
  <si>
    <t>Fuente: [Ejecución Presupuestaria Mensual al 30/06/2022-SIGEF]</t>
  </si>
  <si>
    <t>Licda. Celeste Bautista Lara.</t>
  </si>
  <si>
    <t>Encargada Administrativa y Financiera</t>
  </si>
  <si>
    <t>Enc. Administrativa y Financiera</t>
  </si>
  <si>
    <t xml:space="preserve">              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</si>
</sst>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164" fontId="0" fillId="0" borderId="0" xfId="0" applyNumberFormat="1" applyFont="1"/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 applyAlignme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5619750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09575"/>
          <a:ext cx="561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704849</xdr:colOff>
      <xdr:row>2</xdr:row>
      <xdr:rowOff>4763</xdr:rowOff>
    </xdr:from>
    <xdr:to>
      <xdr:col>19</xdr:col>
      <xdr:colOff>159543</xdr:colOff>
      <xdr:row>7</xdr:row>
      <xdr:rowOff>185738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287" y="385763"/>
          <a:ext cx="7217569" cy="1407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0"/>
  <sheetViews>
    <sheetView showGridLines="0" tabSelected="1" zoomScaleNormal="100" workbookViewId="0">
      <selection activeCell="C7" sqref="C7:E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4" t="s">
        <v>102</v>
      </c>
      <c r="D3" s="55"/>
      <c r="E3" s="55"/>
      <c r="F3" s="25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2" t="s">
        <v>103</v>
      </c>
      <c r="D4" s="53"/>
      <c r="E4" s="53"/>
      <c r="F4" s="24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1" t="s">
        <v>106</v>
      </c>
      <c r="D5" s="62"/>
      <c r="E5" s="62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6" t="s">
        <v>79</v>
      </c>
      <c r="D6" s="57"/>
      <c r="E6" s="57"/>
      <c r="F6" s="22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6" t="s">
        <v>80</v>
      </c>
      <c r="D7" s="57"/>
      <c r="E7" s="57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8" t="s">
        <v>66</v>
      </c>
      <c r="D9" s="59" t="s">
        <v>97</v>
      </c>
      <c r="E9" s="59" t="s">
        <v>96</v>
      </c>
      <c r="F9" s="8"/>
    </row>
    <row r="10" spans="2:16" ht="23.25" customHeight="1" x14ac:dyDescent="0.25">
      <c r="C10" s="58"/>
      <c r="D10" s="60"/>
      <c r="E10" s="60"/>
      <c r="F10" s="8"/>
    </row>
    <row r="11" spans="2:16" x14ac:dyDescent="0.25">
      <c r="C11" s="1" t="s">
        <v>0</v>
      </c>
      <c r="D11" s="2">
        <f>D12+D18+D28+D38+D47+D55+D65+D70+D73</f>
        <v>491684800</v>
      </c>
      <c r="E11" s="36">
        <f>E12+E18+E28+E38+E47+E55+E65+E70+E73</f>
        <v>29865744.999999996</v>
      </c>
      <c r="F11" s="8"/>
    </row>
    <row r="12" spans="2:16" x14ac:dyDescent="0.25">
      <c r="C12" s="3" t="s">
        <v>1</v>
      </c>
      <c r="D12" s="4">
        <f>SUM(D13:D17)</f>
        <v>308189256</v>
      </c>
      <c r="E12" s="37">
        <f>SUM(E13:E17)</f>
        <v>13123536.669999998</v>
      </c>
      <c r="F12" s="8"/>
    </row>
    <row r="13" spans="2:16" x14ac:dyDescent="0.25">
      <c r="C13" s="5" t="s">
        <v>2</v>
      </c>
      <c r="D13" s="29">
        <v>205306488</v>
      </c>
      <c r="E13" s="35">
        <v>28697376.239999998</v>
      </c>
      <c r="F13" s="8"/>
    </row>
    <row r="14" spans="2:16" x14ac:dyDescent="0.25">
      <c r="C14" s="5" t="s">
        <v>3</v>
      </c>
      <c r="D14" s="29">
        <v>71698340</v>
      </c>
      <c r="E14" s="35">
        <v>-21237386.699999999</v>
      </c>
      <c r="F14" s="8"/>
    </row>
    <row r="15" spans="2:16" x14ac:dyDescent="0.25">
      <c r="C15" s="5" t="s">
        <v>4</v>
      </c>
      <c r="D15" s="29">
        <v>480000</v>
      </c>
      <c r="E15" s="35">
        <v>-280000</v>
      </c>
      <c r="F15" s="8"/>
    </row>
    <row r="16" spans="2:16" x14ac:dyDescent="0.25">
      <c r="C16" s="5" t="s">
        <v>5</v>
      </c>
      <c r="D16" s="29">
        <v>6000000</v>
      </c>
      <c r="E16" s="35">
        <v>0</v>
      </c>
      <c r="F16" s="8"/>
    </row>
    <row r="17" spans="3:6" x14ac:dyDescent="0.25">
      <c r="C17" s="5" t="s">
        <v>6</v>
      </c>
      <c r="D17" s="29">
        <v>24704428</v>
      </c>
      <c r="E17" s="35">
        <v>5943547.1299999999</v>
      </c>
      <c r="F17" s="8"/>
    </row>
    <row r="18" spans="3:6" x14ac:dyDescent="0.25">
      <c r="C18" s="3" t="s">
        <v>7</v>
      </c>
      <c r="D18" s="4">
        <f>SUM(D19:D27)</f>
        <v>79277936</v>
      </c>
      <c r="E18" s="37">
        <f>SUM(E19:E27)</f>
        <v>2772963.3200000003</v>
      </c>
      <c r="F18" s="8"/>
    </row>
    <row r="19" spans="3:6" x14ac:dyDescent="0.25">
      <c r="C19" s="5" t="s">
        <v>8</v>
      </c>
      <c r="D19" s="30">
        <v>16300000</v>
      </c>
      <c r="E19" s="35">
        <v>-454000</v>
      </c>
      <c r="F19" s="8"/>
    </row>
    <row r="20" spans="3:6" x14ac:dyDescent="0.25">
      <c r="C20" s="5" t="s">
        <v>9</v>
      </c>
      <c r="D20" s="30">
        <v>9200000</v>
      </c>
      <c r="E20" s="35">
        <v>-3076400</v>
      </c>
      <c r="F20" s="8"/>
    </row>
    <row r="21" spans="3:6" x14ac:dyDescent="0.25">
      <c r="C21" s="5" t="s">
        <v>10</v>
      </c>
      <c r="D21" s="30">
        <v>2240000</v>
      </c>
      <c r="E21" s="35">
        <v>-1203000</v>
      </c>
      <c r="F21" s="8"/>
    </row>
    <row r="22" spans="3:6" x14ac:dyDescent="0.25">
      <c r="C22" s="5" t="s">
        <v>11</v>
      </c>
      <c r="D22" s="30">
        <v>2850000</v>
      </c>
      <c r="E22" s="35">
        <v>-1500000</v>
      </c>
      <c r="F22" s="8"/>
    </row>
    <row r="23" spans="3:6" x14ac:dyDescent="0.25">
      <c r="C23" s="5" t="s">
        <v>12</v>
      </c>
      <c r="D23" s="30">
        <v>5339560</v>
      </c>
      <c r="E23" s="35">
        <v>-810454.47</v>
      </c>
    </row>
    <row r="24" spans="3:6" x14ac:dyDescent="0.25">
      <c r="C24" s="5" t="s">
        <v>13</v>
      </c>
      <c r="D24" s="30">
        <v>10105000</v>
      </c>
      <c r="E24" s="35">
        <v>731225</v>
      </c>
    </row>
    <row r="25" spans="3:6" x14ac:dyDescent="0.25">
      <c r="C25" s="5" t="s">
        <v>14</v>
      </c>
      <c r="D25" s="30">
        <v>10136000</v>
      </c>
      <c r="E25" s="35">
        <v>-246936.84</v>
      </c>
    </row>
    <row r="26" spans="3:6" x14ac:dyDescent="0.25">
      <c r="C26" s="5" t="s">
        <v>15</v>
      </c>
      <c r="D26" s="30">
        <v>16107376</v>
      </c>
      <c r="E26" s="35">
        <v>4337529.63</v>
      </c>
    </row>
    <row r="27" spans="3:6" x14ac:dyDescent="0.25">
      <c r="C27" s="5" t="s">
        <v>16</v>
      </c>
      <c r="D27" s="29">
        <v>7000000</v>
      </c>
      <c r="E27" s="35">
        <v>4995000</v>
      </c>
    </row>
    <row r="28" spans="3:6" x14ac:dyDescent="0.25">
      <c r="C28" s="3" t="s">
        <v>17</v>
      </c>
      <c r="D28" s="4">
        <f>SUM(D29:D37)</f>
        <v>94958381</v>
      </c>
      <c r="E28" s="37">
        <f>SUM(E29:E37)</f>
        <v>-20420726.960000001</v>
      </c>
    </row>
    <row r="29" spans="3:6" x14ac:dyDescent="0.25">
      <c r="C29" s="5" t="s">
        <v>18</v>
      </c>
      <c r="D29" s="30">
        <v>2256000</v>
      </c>
      <c r="E29" s="35">
        <v>-806000</v>
      </c>
    </row>
    <row r="30" spans="3:6" x14ac:dyDescent="0.25">
      <c r="C30" s="5" t="s">
        <v>19</v>
      </c>
      <c r="D30" s="30">
        <v>1950000</v>
      </c>
      <c r="E30" s="35">
        <v>-1500000</v>
      </c>
    </row>
    <row r="31" spans="3:6" x14ac:dyDescent="0.25">
      <c r="C31" s="5" t="s">
        <v>20</v>
      </c>
      <c r="D31" s="30">
        <v>64150000</v>
      </c>
      <c r="E31" s="35">
        <v>-7990109.96</v>
      </c>
    </row>
    <row r="32" spans="3:6" x14ac:dyDescent="0.25">
      <c r="C32" s="5" t="s">
        <v>21</v>
      </c>
      <c r="D32" s="30">
        <v>100000</v>
      </c>
      <c r="E32" s="35">
        <v>0</v>
      </c>
    </row>
    <row r="33" spans="3:5" x14ac:dyDescent="0.25">
      <c r="C33" s="5" t="s">
        <v>22</v>
      </c>
      <c r="D33" s="30">
        <v>3055000</v>
      </c>
      <c r="E33" s="35">
        <v>-2021000</v>
      </c>
    </row>
    <row r="34" spans="3:5" x14ac:dyDescent="0.25">
      <c r="C34" s="5" t="s">
        <v>23</v>
      </c>
      <c r="D34" s="30">
        <v>370000</v>
      </c>
      <c r="E34" s="35">
        <v>414000</v>
      </c>
    </row>
    <row r="35" spans="3:5" x14ac:dyDescent="0.25">
      <c r="C35" s="5" t="s">
        <v>24</v>
      </c>
      <c r="D35" s="30">
        <v>5485000</v>
      </c>
      <c r="E35" s="35">
        <v>358760</v>
      </c>
    </row>
    <row r="36" spans="3:5" x14ac:dyDescent="0.25">
      <c r="C36" s="5" t="s">
        <v>25</v>
      </c>
      <c r="D36" s="30">
        <v>0</v>
      </c>
      <c r="E36" s="35">
        <v>0</v>
      </c>
    </row>
    <row r="37" spans="3:5" x14ac:dyDescent="0.25">
      <c r="C37" s="5" t="s">
        <v>26</v>
      </c>
      <c r="D37" s="30">
        <v>17592381</v>
      </c>
      <c r="E37" s="35">
        <v>-8876377</v>
      </c>
    </row>
    <row r="38" spans="3:5" x14ac:dyDescent="0.25">
      <c r="C38" s="3" t="s">
        <v>27</v>
      </c>
      <c r="D38" s="4">
        <f>SUM(D39:D46)</f>
        <v>1800000</v>
      </c>
      <c r="E38" s="4">
        <f>SUM(E39:E46)</f>
        <v>-1700000</v>
      </c>
    </row>
    <row r="39" spans="3:5" x14ac:dyDescent="0.25">
      <c r="C39" s="5" t="s">
        <v>28</v>
      </c>
      <c r="D39" s="30">
        <v>1800000</v>
      </c>
      <c r="E39" s="35">
        <v>-1700000</v>
      </c>
    </row>
    <row r="40" spans="3:5" x14ac:dyDescent="0.25">
      <c r="C40" s="5" t="s">
        <v>29</v>
      </c>
      <c r="D40" s="30">
        <v>0</v>
      </c>
      <c r="E40" s="35">
        <v>0</v>
      </c>
    </row>
    <row r="41" spans="3:5" x14ac:dyDescent="0.25">
      <c r="C41" s="5" t="s">
        <v>30</v>
      </c>
      <c r="D41" s="30">
        <v>0</v>
      </c>
      <c r="E41" s="35">
        <v>0</v>
      </c>
    </row>
    <row r="42" spans="3:5" x14ac:dyDescent="0.25">
      <c r="C42" s="5" t="s">
        <v>31</v>
      </c>
      <c r="D42" s="30">
        <v>0</v>
      </c>
      <c r="E42" s="35">
        <v>0</v>
      </c>
    </row>
    <row r="43" spans="3:5" x14ac:dyDescent="0.25">
      <c r="C43" s="5" t="s">
        <v>32</v>
      </c>
      <c r="D43" s="30">
        <v>0</v>
      </c>
      <c r="E43" s="35">
        <v>0</v>
      </c>
    </row>
    <row r="44" spans="3:5" x14ac:dyDescent="0.25">
      <c r="C44" s="5" t="s">
        <v>33</v>
      </c>
      <c r="D44" s="30">
        <v>0</v>
      </c>
      <c r="E44" s="35">
        <v>0</v>
      </c>
    </row>
    <row r="45" spans="3:5" x14ac:dyDescent="0.25">
      <c r="C45" s="5" t="s">
        <v>34</v>
      </c>
      <c r="D45" s="30">
        <v>0</v>
      </c>
      <c r="E45" s="35">
        <v>0</v>
      </c>
    </row>
    <row r="46" spans="3:5" x14ac:dyDescent="0.25">
      <c r="C46" s="5" t="s">
        <v>35</v>
      </c>
      <c r="D46" s="6">
        <v>0</v>
      </c>
      <c r="E46" s="35">
        <v>0</v>
      </c>
    </row>
    <row r="47" spans="3:5" x14ac:dyDescent="0.25">
      <c r="C47" s="3" t="s">
        <v>36</v>
      </c>
      <c r="D47" s="4">
        <f>SUM(D48:D54)</f>
        <v>0</v>
      </c>
      <c r="E47" s="37">
        <f>SUM(E48:E54)</f>
        <v>0</v>
      </c>
    </row>
    <row r="48" spans="3:5" x14ac:dyDescent="0.25">
      <c r="C48" s="5" t="s">
        <v>37</v>
      </c>
      <c r="D48" s="30">
        <v>0</v>
      </c>
      <c r="E48" s="35">
        <v>0</v>
      </c>
    </row>
    <row r="49" spans="3:5" x14ac:dyDescent="0.25">
      <c r="C49" s="5" t="s">
        <v>38</v>
      </c>
      <c r="D49" s="30">
        <v>0</v>
      </c>
      <c r="E49" s="35">
        <v>0</v>
      </c>
    </row>
    <row r="50" spans="3:5" x14ac:dyDescent="0.25">
      <c r="C50" s="5" t="s">
        <v>39</v>
      </c>
      <c r="D50" s="30">
        <v>0</v>
      </c>
      <c r="E50" s="35">
        <v>0</v>
      </c>
    </row>
    <row r="51" spans="3:5" x14ac:dyDescent="0.25">
      <c r="C51" s="5" t="s">
        <v>40</v>
      </c>
      <c r="D51" s="30">
        <v>0</v>
      </c>
      <c r="E51" s="35">
        <v>0</v>
      </c>
    </row>
    <row r="52" spans="3:5" x14ac:dyDescent="0.25">
      <c r="C52" s="31" t="s">
        <v>101</v>
      </c>
      <c r="D52" s="30">
        <v>0</v>
      </c>
      <c r="E52" s="32">
        <v>0</v>
      </c>
    </row>
    <row r="53" spans="3:5" x14ac:dyDescent="0.25">
      <c r="C53" s="5" t="s">
        <v>41</v>
      </c>
      <c r="D53" s="30">
        <v>0</v>
      </c>
      <c r="E53" s="35">
        <v>0</v>
      </c>
    </row>
    <row r="54" spans="3:5" x14ac:dyDescent="0.25">
      <c r="C54" s="5" t="s">
        <v>42</v>
      </c>
      <c r="D54" s="30">
        <v>0</v>
      </c>
      <c r="E54" s="35">
        <v>0</v>
      </c>
    </row>
    <row r="55" spans="3:5" x14ac:dyDescent="0.25">
      <c r="C55" s="3" t="s">
        <v>43</v>
      </c>
      <c r="D55" s="33">
        <f>SUM(D56:D64)</f>
        <v>7459227</v>
      </c>
      <c r="E55" s="38">
        <f>SUM(E56:E64)</f>
        <v>24089971.969999999</v>
      </c>
    </row>
    <row r="56" spans="3:5" x14ac:dyDescent="0.25">
      <c r="C56" s="5" t="s">
        <v>44</v>
      </c>
      <c r="D56" s="30">
        <v>4175227</v>
      </c>
      <c r="E56" s="35">
        <v>-130227.45</v>
      </c>
    </row>
    <row r="57" spans="3:5" x14ac:dyDescent="0.25">
      <c r="C57" s="5" t="s">
        <v>45</v>
      </c>
      <c r="D57" s="30">
        <v>230000</v>
      </c>
      <c r="E57" s="35">
        <v>209999</v>
      </c>
    </row>
    <row r="58" spans="3:5" x14ac:dyDescent="0.25">
      <c r="C58" s="5" t="s">
        <v>46</v>
      </c>
      <c r="D58" s="30">
        <v>0</v>
      </c>
      <c r="E58" s="35">
        <v>25000</v>
      </c>
    </row>
    <row r="59" spans="3:5" x14ac:dyDescent="0.25">
      <c r="C59" s="5" t="s">
        <v>47</v>
      </c>
      <c r="D59" s="30">
        <v>1810000</v>
      </c>
      <c r="E59" s="35">
        <v>16210000</v>
      </c>
    </row>
    <row r="60" spans="3:5" x14ac:dyDescent="0.25">
      <c r="C60" s="5" t="s">
        <v>48</v>
      </c>
      <c r="D60" s="30">
        <v>1044000</v>
      </c>
      <c r="E60" s="35">
        <v>4625200.42</v>
      </c>
    </row>
    <row r="61" spans="3:5" x14ac:dyDescent="0.25">
      <c r="C61" s="5" t="s">
        <v>49</v>
      </c>
      <c r="D61" s="30">
        <v>100000</v>
      </c>
      <c r="E61" s="35">
        <v>0</v>
      </c>
    </row>
    <row r="62" spans="3:5" x14ac:dyDescent="0.25">
      <c r="C62" s="5" t="s">
        <v>50</v>
      </c>
      <c r="D62" s="30">
        <v>0</v>
      </c>
      <c r="E62" s="35">
        <v>0</v>
      </c>
    </row>
    <row r="63" spans="3:5" x14ac:dyDescent="0.25">
      <c r="C63" s="5" t="s">
        <v>51</v>
      </c>
      <c r="D63" s="30">
        <v>100000</v>
      </c>
      <c r="E63" s="35">
        <v>3150000</v>
      </c>
    </row>
    <row r="64" spans="3:5" x14ac:dyDescent="0.25">
      <c r="C64" s="5" t="s">
        <v>52</v>
      </c>
      <c r="D64" s="30">
        <v>0</v>
      </c>
      <c r="E64" s="35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12000000</v>
      </c>
    </row>
    <row r="66" spans="3:5" x14ac:dyDescent="0.25">
      <c r="C66" s="5" t="s">
        <v>54</v>
      </c>
      <c r="D66" s="30">
        <v>0</v>
      </c>
      <c r="E66" s="35">
        <v>12000000</v>
      </c>
    </row>
    <row r="67" spans="3:5" x14ac:dyDescent="0.25">
      <c r="C67" s="5" t="s">
        <v>55</v>
      </c>
      <c r="D67" s="30">
        <v>0</v>
      </c>
      <c r="E67" s="35">
        <v>0</v>
      </c>
    </row>
    <row r="68" spans="3:5" x14ac:dyDescent="0.25">
      <c r="C68" s="5" t="s">
        <v>56</v>
      </c>
      <c r="D68" s="30">
        <v>0</v>
      </c>
      <c r="E68" s="35">
        <v>0</v>
      </c>
    </row>
    <row r="69" spans="3:5" x14ac:dyDescent="0.25">
      <c r="C69" s="5" t="s">
        <v>57</v>
      </c>
      <c r="D69" s="30">
        <v>0</v>
      </c>
      <c r="E69" s="35">
        <v>0</v>
      </c>
    </row>
    <row r="70" spans="3:5" x14ac:dyDescent="0.25">
      <c r="C70" s="3" t="s">
        <v>58</v>
      </c>
      <c r="D70" s="34">
        <f>SUM(D71:D72)</f>
        <v>0</v>
      </c>
      <c r="E70" s="34">
        <f>SUM(E71:E72)</f>
        <v>0</v>
      </c>
    </row>
    <row r="71" spans="3:5" x14ac:dyDescent="0.25">
      <c r="C71" s="5" t="s">
        <v>59</v>
      </c>
      <c r="D71" s="30">
        <v>0</v>
      </c>
      <c r="E71" s="35">
        <v>0</v>
      </c>
    </row>
    <row r="72" spans="3:5" x14ac:dyDescent="0.25">
      <c r="C72" s="5" t="s">
        <v>60</v>
      </c>
      <c r="D72" s="30">
        <v>0</v>
      </c>
      <c r="E72" s="35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30">
        <v>0</v>
      </c>
      <c r="E74" s="35">
        <v>0</v>
      </c>
    </row>
    <row r="75" spans="3:5" x14ac:dyDescent="0.25">
      <c r="C75" s="5" t="s">
        <v>63</v>
      </c>
      <c r="D75" s="30">
        <v>0</v>
      </c>
      <c r="E75" s="35">
        <v>0</v>
      </c>
    </row>
    <row r="76" spans="3:5" x14ac:dyDescent="0.25">
      <c r="C76" s="5" t="s">
        <v>64</v>
      </c>
      <c r="D76" s="30">
        <v>0</v>
      </c>
      <c r="E76" s="35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30">
        <v>0</v>
      </c>
      <c r="E79" s="35">
        <v>0</v>
      </c>
    </row>
    <row r="80" spans="3:5" x14ac:dyDescent="0.25">
      <c r="C80" s="5" t="s">
        <v>72</v>
      </c>
      <c r="D80" s="30">
        <v>0</v>
      </c>
      <c r="E80" s="35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30">
        <v>0</v>
      </c>
      <c r="E82" s="35">
        <v>0</v>
      </c>
    </row>
    <row r="83" spans="3:5" x14ac:dyDescent="0.25">
      <c r="C83" s="5" t="s">
        <v>75</v>
      </c>
      <c r="D83" s="30">
        <v>0</v>
      </c>
      <c r="E83" s="35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30">
        <v>0</v>
      </c>
      <c r="E85" s="35">
        <v>0</v>
      </c>
    </row>
    <row r="86" spans="3:5" x14ac:dyDescent="0.25">
      <c r="C86" s="10" t="s">
        <v>65</v>
      </c>
      <c r="D86" s="43">
        <f>D11+D77</f>
        <v>491684800</v>
      </c>
      <c r="E86" s="42">
        <f>E11+E77</f>
        <v>29865744.999999996</v>
      </c>
    </row>
    <row r="87" spans="3:5" x14ac:dyDescent="0.25">
      <c r="C87" t="s">
        <v>107</v>
      </c>
    </row>
    <row r="92" spans="3:5" ht="18.75" x14ac:dyDescent="0.3">
      <c r="C92" s="48" t="s">
        <v>105</v>
      </c>
      <c r="D92" s="50" t="s">
        <v>109</v>
      </c>
      <c r="E92" s="50"/>
    </row>
    <row r="93" spans="3:5" x14ac:dyDescent="0.25">
      <c r="C93" s="49" t="s">
        <v>112</v>
      </c>
      <c r="D93" s="51" t="s">
        <v>111</v>
      </c>
      <c r="E93" s="51"/>
    </row>
    <row r="97" spans="3:3" ht="15.75" thickBot="1" x14ac:dyDescent="0.3"/>
    <row r="98" spans="3:3" ht="26.25" customHeight="1" thickBot="1" x14ac:dyDescent="0.3">
      <c r="C98" s="28" t="s">
        <v>98</v>
      </c>
    </row>
    <row r="99" spans="3:3" ht="33.75" customHeight="1" thickBot="1" x14ac:dyDescent="0.3">
      <c r="C99" s="26" t="s">
        <v>99</v>
      </c>
    </row>
    <row r="100" spans="3:3" ht="45.75" thickBot="1" x14ac:dyDescent="0.3">
      <c r="C100" s="27" t="s">
        <v>100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4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95"/>
  <sheetViews>
    <sheetView showGridLines="0" zoomScale="80" zoomScaleNormal="80" workbookViewId="0">
      <pane ySplit="11" topLeftCell="A75" activePane="bottomLeft" state="frozen"/>
      <selection activeCell="B1" sqref="B1"/>
      <selection pane="bottomLeft" activeCell="G94" sqref="G94:K94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0" width="14.85546875" customWidth="1"/>
    <col min="11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4" t="s">
        <v>102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2:19" ht="21" customHeight="1" x14ac:dyDescent="0.25">
      <c r="B4" s="52" t="s">
        <v>103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2:19" ht="15.75" x14ac:dyDescent="0.25">
      <c r="B5" s="70" t="s">
        <v>106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2:19" ht="15.75" customHeight="1" x14ac:dyDescent="0.25">
      <c r="B6" s="72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9" t="s">
        <v>66</v>
      </c>
      <c r="C9" s="59" t="s">
        <v>97</v>
      </c>
      <c r="D9" s="59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9"/>
      <c r="C10" s="60"/>
      <c r="D10" s="60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29865744.999999996</v>
      </c>
      <c r="E11" s="36">
        <f>E12+E18+E28+E38+E55+E65+E70+E74</f>
        <v>21321317.32</v>
      </c>
      <c r="F11" s="36">
        <f>F12+F18+F28+F38+F55+F65+F70+F74</f>
        <v>25033768.84</v>
      </c>
      <c r="G11" s="36">
        <f t="shared" ref="G11:Q11" si="0">G12+G18+G28+G38+G55+G65+G70+G74</f>
        <v>30669677.359999999</v>
      </c>
      <c r="H11" s="36">
        <f t="shared" si="0"/>
        <v>45841816.579999998</v>
      </c>
      <c r="I11" s="36">
        <f t="shared" si="0"/>
        <v>37221488.149999999</v>
      </c>
      <c r="J11" s="36">
        <f t="shared" si="0"/>
        <v>28898281.289999999</v>
      </c>
      <c r="K11" s="36">
        <f t="shared" si="0"/>
        <v>0</v>
      </c>
      <c r="L11" s="36">
        <f t="shared" si="0"/>
        <v>0</v>
      </c>
      <c r="M11" s="36"/>
      <c r="N11" s="36">
        <f t="shared" si="0"/>
        <v>0</v>
      </c>
      <c r="O11" s="36">
        <f t="shared" si="0"/>
        <v>0</v>
      </c>
      <c r="P11" s="36">
        <f t="shared" si="0"/>
        <v>0</v>
      </c>
      <c r="Q11" s="36">
        <f t="shared" si="0"/>
        <v>0</v>
      </c>
      <c r="R11" s="36">
        <f>SUM(E11:Q11)</f>
        <v>188986349.53999999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13123536.669999998</v>
      </c>
      <c r="E12" s="37">
        <f>E13+E14+E15+E16+E17</f>
        <v>20188655.16</v>
      </c>
      <c r="F12" s="37">
        <f t="shared" ref="F12:Q12" si="1">F13+F14+F15+F16+F17</f>
        <v>20716807.099999998</v>
      </c>
      <c r="G12" s="37">
        <f t="shared" si="1"/>
        <v>20261713.960000001</v>
      </c>
      <c r="H12" s="37">
        <f t="shared" si="1"/>
        <v>35550730.719999999</v>
      </c>
      <c r="I12" s="37">
        <f t="shared" si="1"/>
        <v>21986054.760000002</v>
      </c>
      <c r="J12" s="37">
        <f t="shared" si="1"/>
        <v>20317163.629999999</v>
      </c>
      <c r="K12" s="37">
        <f t="shared" si="1"/>
        <v>0</v>
      </c>
      <c r="L12" s="37">
        <f t="shared" si="1"/>
        <v>0</v>
      </c>
      <c r="M12" s="37"/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40">
        <f>SUM(E12:Q12)</f>
        <v>139021125.33000001</v>
      </c>
    </row>
    <row r="13" spans="2:19" x14ac:dyDescent="0.25">
      <c r="B13" s="5" t="s">
        <v>2</v>
      </c>
      <c r="C13" s="29">
        <f>'P1 Presupuesto Aprobado'!D13</f>
        <v>205306488</v>
      </c>
      <c r="D13" s="35">
        <f>'P1 Presupuesto Aprobado'!E13</f>
        <v>28697376.239999998</v>
      </c>
      <c r="E13" s="29">
        <v>17178905.059999999</v>
      </c>
      <c r="F13" s="35">
        <v>17621438.739999998</v>
      </c>
      <c r="G13" s="35">
        <v>17218362.010000002</v>
      </c>
      <c r="H13" s="35">
        <v>20818944.850000001</v>
      </c>
      <c r="I13" s="35">
        <v>17221280.41</v>
      </c>
      <c r="J13" s="35">
        <v>17236585.68</v>
      </c>
      <c r="K13" s="35"/>
      <c r="L13" s="35"/>
      <c r="M13" s="35"/>
      <c r="N13" s="35"/>
      <c r="O13" s="35"/>
      <c r="P13" s="35"/>
      <c r="Q13" s="35"/>
      <c r="R13" s="41">
        <f t="shared" ref="R13:R76" si="2">SUM(E13:Q13)</f>
        <v>107295516.75</v>
      </c>
    </row>
    <row r="14" spans="2:19" x14ac:dyDescent="0.25">
      <c r="B14" s="5" t="s">
        <v>3</v>
      </c>
      <c r="C14" s="29">
        <f>'P1 Presupuesto Aprobado'!D14</f>
        <v>71698340</v>
      </c>
      <c r="D14" s="35">
        <f>'P1 Presupuesto Aprobado'!E14</f>
        <v>-21237386.699999999</v>
      </c>
      <c r="E14" s="29">
        <v>465450</v>
      </c>
      <c r="F14" s="35">
        <v>480950</v>
      </c>
      <c r="G14" s="35">
        <v>510950</v>
      </c>
      <c r="H14" s="35">
        <v>12159399.09</v>
      </c>
      <c r="I14" s="35">
        <v>2292466.39</v>
      </c>
      <c r="J14" s="35">
        <v>540950</v>
      </c>
      <c r="K14" s="35"/>
      <c r="L14" s="35"/>
      <c r="M14" s="35"/>
      <c r="N14" s="35"/>
      <c r="O14" s="35"/>
      <c r="P14" s="35"/>
      <c r="Q14" s="35"/>
      <c r="R14" s="41">
        <f t="shared" si="2"/>
        <v>16450165.48</v>
      </c>
    </row>
    <row r="15" spans="2:19" x14ac:dyDescent="0.25">
      <c r="B15" s="5" t="s">
        <v>4</v>
      </c>
      <c r="C15" s="29">
        <f>'P1 Presupuesto Aprobado'!D15</f>
        <v>480000</v>
      </c>
      <c r="D15" s="35">
        <f>'P1 Presupuesto Aprobado'!E15</f>
        <v>-280000</v>
      </c>
      <c r="E15" s="29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/>
      <c r="L15" s="35"/>
      <c r="M15" s="35"/>
      <c r="N15" s="35"/>
      <c r="O15" s="35"/>
      <c r="P15" s="35"/>
      <c r="Q15" s="35"/>
      <c r="R15" s="41">
        <f t="shared" si="2"/>
        <v>0</v>
      </c>
      <c r="S15" s="19"/>
    </row>
    <row r="16" spans="2:19" x14ac:dyDescent="0.25">
      <c r="B16" s="5" t="s">
        <v>5</v>
      </c>
      <c r="C16" s="29">
        <f>'P1 Presupuesto Aprobado'!D16</f>
        <v>6000000</v>
      </c>
      <c r="D16" s="35">
        <f>'P1 Presupuesto Aprobado'!E16</f>
        <v>0</v>
      </c>
      <c r="E16" s="29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5"/>
      <c r="R16" s="41">
        <f t="shared" si="2"/>
        <v>0</v>
      </c>
    </row>
    <row r="17" spans="2:19" x14ac:dyDescent="0.25">
      <c r="B17" s="5" t="s">
        <v>6</v>
      </c>
      <c r="C17" s="29">
        <f>'P1 Presupuesto Aprobado'!D17</f>
        <v>24704428</v>
      </c>
      <c r="D17" s="35">
        <f>'P1 Presupuesto Aprobado'!E17</f>
        <v>5943547.1299999999</v>
      </c>
      <c r="E17" s="29">
        <v>2544300.1</v>
      </c>
      <c r="F17" s="35">
        <v>2614418.36</v>
      </c>
      <c r="G17" s="35">
        <v>2532401.9500000002</v>
      </c>
      <c r="H17" s="35">
        <v>2572386.7799999998</v>
      </c>
      <c r="I17" s="35">
        <v>2472307.96</v>
      </c>
      <c r="J17" s="35">
        <v>2539627.9500000002</v>
      </c>
      <c r="K17" s="35"/>
      <c r="L17" s="35"/>
      <c r="M17" s="35"/>
      <c r="N17" s="35"/>
      <c r="O17" s="35"/>
      <c r="P17" s="35"/>
      <c r="Q17" s="35"/>
      <c r="R17" s="41">
        <f t="shared" si="2"/>
        <v>15275443.099999998</v>
      </c>
    </row>
    <row r="18" spans="2:19" x14ac:dyDescent="0.25">
      <c r="B18" s="3" t="s">
        <v>7</v>
      </c>
      <c r="C18" s="37">
        <f>SUM(C19:C27)</f>
        <v>79277936</v>
      </c>
      <c r="D18" s="37">
        <f>SUM(D19:D27)</f>
        <v>2772963.3200000003</v>
      </c>
      <c r="E18" s="37">
        <f t="shared" ref="E18:P18" si="3">SUM(E19:E27)</f>
        <v>1132662.1600000001</v>
      </c>
      <c r="F18" s="37">
        <f t="shared" si="3"/>
        <v>2606868.7800000003</v>
      </c>
      <c r="G18" s="37">
        <f t="shared" si="3"/>
        <v>4781363.4899999993</v>
      </c>
      <c r="H18" s="37">
        <f t="shared" si="3"/>
        <v>3549953.9999999995</v>
      </c>
      <c r="I18" s="37">
        <f t="shared" si="3"/>
        <v>8556476.4500000011</v>
      </c>
      <c r="J18" s="37">
        <f t="shared" si="3"/>
        <v>6072508.3300000001</v>
      </c>
      <c r="K18" s="37">
        <f t="shared" si="3"/>
        <v>0</v>
      </c>
      <c r="L18" s="37">
        <f t="shared" si="3"/>
        <v>0</v>
      </c>
      <c r="M18" s="37"/>
      <c r="N18" s="37">
        <f t="shared" si="3"/>
        <v>0</v>
      </c>
      <c r="O18" s="37">
        <f t="shared" si="3"/>
        <v>0</v>
      </c>
      <c r="P18" s="37">
        <f t="shared" si="3"/>
        <v>0</v>
      </c>
      <c r="Q18" s="37">
        <f>SUM(Q19:Q27)</f>
        <v>0</v>
      </c>
      <c r="R18" s="40">
        <f t="shared" si="2"/>
        <v>26699833.210000001</v>
      </c>
    </row>
    <row r="19" spans="2:19" x14ac:dyDescent="0.25">
      <c r="B19" s="5" t="s">
        <v>8</v>
      </c>
      <c r="C19" s="30">
        <f>'P1 Presupuesto Aprobado'!D19</f>
        <v>16300000</v>
      </c>
      <c r="D19" s="35">
        <f>'P1 Presupuesto Aprobado'!E19</f>
        <v>-454000</v>
      </c>
      <c r="E19" s="29">
        <v>657260.38</v>
      </c>
      <c r="F19" s="35">
        <v>955952.45</v>
      </c>
      <c r="G19" s="35">
        <v>958823.23</v>
      </c>
      <c r="H19" s="35">
        <v>983268.87</v>
      </c>
      <c r="I19" s="35">
        <v>1720097.74</v>
      </c>
      <c r="J19" s="35">
        <v>1115871.96</v>
      </c>
      <c r="K19" s="35"/>
      <c r="L19" s="35"/>
      <c r="M19" s="35"/>
      <c r="N19" s="35"/>
      <c r="O19" s="35"/>
      <c r="P19" s="35"/>
      <c r="Q19" s="35"/>
      <c r="R19" s="41">
        <f t="shared" si="2"/>
        <v>6391274.6299999999</v>
      </c>
    </row>
    <row r="20" spans="2:19" x14ac:dyDescent="0.25">
      <c r="B20" s="5" t="s">
        <v>9</v>
      </c>
      <c r="C20" s="30">
        <f>'P1 Presupuesto Aprobado'!D20</f>
        <v>9200000</v>
      </c>
      <c r="D20" s="35">
        <f>'P1 Presupuesto Aprobado'!E20</f>
        <v>-3076400</v>
      </c>
      <c r="E20" s="29">
        <v>0</v>
      </c>
      <c r="F20" s="35">
        <v>0</v>
      </c>
      <c r="G20" s="35">
        <v>1527612.38</v>
      </c>
      <c r="H20" s="35">
        <v>370538.08</v>
      </c>
      <c r="I20" s="35">
        <v>0</v>
      </c>
      <c r="J20" s="35">
        <v>62569.5</v>
      </c>
      <c r="K20" s="35"/>
      <c r="L20" s="35"/>
      <c r="M20" s="35"/>
      <c r="N20" s="35"/>
      <c r="O20" s="35"/>
      <c r="P20" s="35"/>
      <c r="Q20" s="35"/>
      <c r="R20" s="41">
        <f t="shared" si="2"/>
        <v>1960719.96</v>
      </c>
    </row>
    <row r="21" spans="2:19" x14ac:dyDescent="0.25">
      <c r="B21" s="5" t="s">
        <v>10</v>
      </c>
      <c r="C21" s="30">
        <f>'P1 Presupuesto Aprobado'!D21</f>
        <v>2240000</v>
      </c>
      <c r="D21" s="35">
        <f>'P1 Presupuesto Aprobado'!E21</f>
        <v>-1203000</v>
      </c>
      <c r="E21" s="29">
        <v>0</v>
      </c>
      <c r="F21" s="35">
        <v>0</v>
      </c>
      <c r="G21" s="35">
        <v>0</v>
      </c>
      <c r="H21" s="35">
        <v>0</v>
      </c>
      <c r="I21" s="35">
        <v>169026</v>
      </c>
      <c r="J21" s="35">
        <v>8250</v>
      </c>
      <c r="K21" s="35"/>
      <c r="L21" s="35"/>
      <c r="M21" s="35"/>
      <c r="N21" s="35"/>
      <c r="O21" s="35"/>
      <c r="P21" s="35"/>
      <c r="Q21" s="35"/>
      <c r="R21" s="41">
        <f t="shared" si="2"/>
        <v>177276</v>
      </c>
    </row>
    <row r="22" spans="2:19" x14ac:dyDescent="0.25">
      <c r="B22" s="5" t="s">
        <v>11</v>
      </c>
      <c r="C22" s="30">
        <f>'P1 Presupuesto Aprobado'!D22</f>
        <v>2850000</v>
      </c>
      <c r="D22" s="35">
        <f>'P1 Presupuesto Aprobado'!E22</f>
        <v>-1500000</v>
      </c>
      <c r="E22" s="29">
        <v>0</v>
      </c>
      <c r="F22" s="35">
        <v>0</v>
      </c>
      <c r="G22" s="35">
        <v>0</v>
      </c>
      <c r="H22" s="35">
        <v>128657.76</v>
      </c>
      <c r="I22" s="35">
        <v>235754.64</v>
      </c>
      <c r="J22" s="35">
        <v>64328.88</v>
      </c>
      <c r="K22" s="35"/>
      <c r="L22" s="35"/>
      <c r="M22" s="35"/>
      <c r="N22" s="35"/>
      <c r="O22" s="35"/>
      <c r="P22" s="35"/>
      <c r="Q22" s="35"/>
      <c r="R22" s="41">
        <f t="shared" si="2"/>
        <v>428741.28</v>
      </c>
    </row>
    <row r="23" spans="2:19" x14ac:dyDescent="0.25">
      <c r="B23" s="5" t="s">
        <v>12</v>
      </c>
      <c r="C23" s="30">
        <f>'P1 Presupuesto Aprobado'!D23</f>
        <v>5339560</v>
      </c>
      <c r="D23" s="35">
        <f>'P1 Presupuesto Aprobado'!E23</f>
        <v>-810454.47</v>
      </c>
      <c r="E23" s="29">
        <v>0</v>
      </c>
      <c r="F23" s="35">
        <v>172160</v>
      </c>
      <c r="G23" s="35">
        <v>20000</v>
      </c>
      <c r="H23" s="35">
        <v>257142.24</v>
      </c>
      <c r="I23" s="35">
        <v>1078365.6000000001</v>
      </c>
      <c r="J23" s="35">
        <v>191100</v>
      </c>
      <c r="K23" s="35"/>
      <c r="L23" s="35"/>
      <c r="M23" s="35"/>
      <c r="N23" s="35"/>
      <c r="O23" s="35"/>
      <c r="P23" s="35"/>
      <c r="Q23" s="35"/>
      <c r="R23" s="41">
        <f t="shared" si="2"/>
        <v>1718767.84</v>
      </c>
    </row>
    <row r="24" spans="2:19" x14ac:dyDescent="0.25">
      <c r="B24" s="5" t="s">
        <v>13</v>
      </c>
      <c r="C24" s="30">
        <f>'P1 Presupuesto Aprobado'!D24</f>
        <v>10105000</v>
      </c>
      <c r="D24" s="35">
        <f>'P1 Presupuesto Aprobado'!E24</f>
        <v>731225</v>
      </c>
      <c r="E24" s="29">
        <v>127078.76</v>
      </c>
      <c r="F24" s="35">
        <v>1219926.33</v>
      </c>
      <c r="G24" s="35">
        <v>668214.81999999995</v>
      </c>
      <c r="H24" s="35">
        <v>630323.43000000005</v>
      </c>
      <c r="I24" s="35">
        <v>3377380.91</v>
      </c>
      <c r="J24" s="35">
        <v>688674.1</v>
      </c>
      <c r="K24" s="35"/>
      <c r="L24" s="35"/>
      <c r="M24" s="35"/>
      <c r="N24" s="35"/>
      <c r="O24" s="35"/>
      <c r="P24" s="35"/>
      <c r="Q24" s="35"/>
      <c r="R24" s="41">
        <f t="shared" si="2"/>
        <v>6711598.3499999996</v>
      </c>
    </row>
    <row r="25" spans="2:19" x14ac:dyDescent="0.25">
      <c r="B25" s="5" t="s">
        <v>14</v>
      </c>
      <c r="C25" s="30">
        <f>'P1 Presupuesto Aprobado'!D25</f>
        <v>10136000</v>
      </c>
      <c r="D25" s="35">
        <f>'P1 Presupuesto Aprobado'!E25</f>
        <v>-246936.84</v>
      </c>
      <c r="E25" s="29">
        <v>0</v>
      </c>
      <c r="F25" s="35">
        <v>60000</v>
      </c>
      <c r="G25" s="35">
        <v>376493.55</v>
      </c>
      <c r="H25" s="35">
        <v>155874.21</v>
      </c>
      <c r="I25" s="35">
        <v>561505.94999999995</v>
      </c>
      <c r="J25" s="35">
        <v>1019370.78</v>
      </c>
      <c r="K25" s="35"/>
      <c r="L25" s="35"/>
      <c r="M25" s="35"/>
      <c r="N25" s="35"/>
      <c r="O25" s="35"/>
      <c r="P25" s="35"/>
      <c r="Q25" s="35"/>
      <c r="R25" s="41">
        <f t="shared" si="2"/>
        <v>2173244.4900000002</v>
      </c>
    </row>
    <row r="26" spans="2:19" x14ac:dyDescent="0.25">
      <c r="B26" s="5" t="s">
        <v>15</v>
      </c>
      <c r="C26" s="30">
        <f>'P1 Presupuesto Aprobado'!D26</f>
        <v>16107376</v>
      </c>
      <c r="D26" s="35">
        <f>'P1 Presupuesto Aprobado'!E26</f>
        <v>4337529.63</v>
      </c>
      <c r="E26" s="29">
        <v>0</v>
      </c>
      <c r="F26" s="35">
        <v>198830</v>
      </c>
      <c r="G26" s="35">
        <v>94400</v>
      </c>
      <c r="H26" s="35">
        <v>132455.34</v>
      </c>
      <c r="I26" s="35">
        <v>702572.89</v>
      </c>
      <c r="J26" s="35">
        <v>1512161.79</v>
      </c>
      <c r="K26" s="35"/>
      <c r="L26" s="35"/>
      <c r="M26" s="35"/>
      <c r="N26" s="35"/>
      <c r="O26" s="35"/>
      <c r="P26" s="35"/>
      <c r="Q26" s="35"/>
      <c r="R26" s="41">
        <f t="shared" si="2"/>
        <v>2640420.02</v>
      </c>
    </row>
    <row r="27" spans="2:19" x14ac:dyDescent="0.25">
      <c r="B27" s="5" t="s">
        <v>16</v>
      </c>
      <c r="C27" s="30">
        <f>'P1 Presupuesto Aprobado'!D27</f>
        <v>7000000</v>
      </c>
      <c r="D27" s="35">
        <f>'P1 Presupuesto Aprobado'!E27</f>
        <v>4995000</v>
      </c>
      <c r="E27" s="29">
        <v>348323.02</v>
      </c>
      <c r="F27" s="35">
        <v>0</v>
      </c>
      <c r="G27" s="35">
        <v>1135819.51</v>
      </c>
      <c r="H27" s="35">
        <v>891694.07</v>
      </c>
      <c r="I27" s="35">
        <v>711772.72</v>
      </c>
      <c r="J27" s="35">
        <v>1410181.32</v>
      </c>
      <c r="K27" s="35"/>
      <c r="L27" s="35"/>
      <c r="M27" s="35"/>
      <c r="N27" s="35"/>
      <c r="O27" s="35"/>
      <c r="P27" s="35"/>
      <c r="Q27" s="35"/>
      <c r="R27" s="41">
        <f t="shared" si="2"/>
        <v>4497790.6400000006</v>
      </c>
    </row>
    <row r="28" spans="2:19" x14ac:dyDescent="0.25">
      <c r="B28" s="3" t="s">
        <v>17</v>
      </c>
      <c r="C28" s="37">
        <f>SUM(C29:C37)</f>
        <v>94958381</v>
      </c>
      <c r="D28" s="37">
        <f>SUM(D29:D37)</f>
        <v>-20420726.960000001</v>
      </c>
      <c r="E28" s="37">
        <f t="shared" ref="E28:Q28" si="4">SUM(E29:E37)</f>
        <v>0</v>
      </c>
      <c r="F28" s="37">
        <f t="shared" si="4"/>
        <v>1710092.96</v>
      </c>
      <c r="G28" s="37">
        <f t="shared" si="4"/>
        <v>5005799.8400000008</v>
      </c>
      <c r="H28" s="37">
        <f t="shared" si="4"/>
        <v>6138766.6200000001</v>
      </c>
      <c r="I28" s="37">
        <f t="shared" si="4"/>
        <v>5149480.9399999995</v>
      </c>
      <c r="J28" s="37">
        <f t="shared" si="4"/>
        <v>2021717.13</v>
      </c>
      <c r="K28" s="37">
        <f t="shared" si="4"/>
        <v>0</v>
      </c>
      <c r="L28" s="37">
        <f t="shared" si="4"/>
        <v>0</v>
      </c>
      <c r="M28" s="37"/>
      <c r="N28" s="37">
        <f t="shared" si="4"/>
        <v>0</v>
      </c>
      <c r="O28" s="37">
        <f t="shared" si="4"/>
        <v>0</v>
      </c>
      <c r="P28" s="37">
        <f t="shared" si="4"/>
        <v>0</v>
      </c>
      <c r="Q28" s="37">
        <f t="shared" si="4"/>
        <v>0</v>
      </c>
      <c r="R28" s="40">
        <f t="shared" si="2"/>
        <v>20025857.489999998</v>
      </c>
      <c r="S28" s="35"/>
    </row>
    <row r="29" spans="2:19" x14ac:dyDescent="0.25">
      <c r="B29" s="5" t="s">
        <v>18</v>
      </c>
      <c r="C29" s="30">
        <f>'P1 Presupuesto Aprobado'!D29</f>
        <v>2256000</v>
      </c>
      <c r="D29" s="35">
        <f>'P1 Presupuesto Aprobado'!E29</f>
        <v>-806000</v>
      </c>
      <c r="E29" s="29">
        <v>0</v>
      </c>
      <c r="F29" s="35">
        <v>66372.960000000006</v>
      </c>
      <c r="G29" s="35">
        <v>80772.36</v>
      </c>
      <c r="H29" s="35">
        <v>112781.96</v>
      </c>
      <c r="I29" s="35">
        <v>57371</v>
      </c>
      <c r="J29" s="35">
        <v>156372</v>
      </c>
      <c r="K29" s="35"/>
      <c r="L29" s="35"/>
      <c r="M29" s="35"/>
      <c r="N29" s="35"/>
      <c r="O29" s="35"/>
      <c r="P29" s="35"/>
      <c r="Q29" s="35"/>
      <c r="R29" s="41">
        <f t="shared" si="2"/>
        <v>473670.28</v>
      </c>
    </row>
    <row r="30" spans="2:19" x14ac:dyDescent="0.25">
      <c r="B30" s="5" t="s">
        <v>19</v>
      </c>
      <c r="C30" s="30">
        <f>'P1 Presupuesto Aprobado'!D30</f>
        <v>1950000</v>
      </c>
      <c r="D30" s="35">
        <f>'P1 Presupuesto Aprobado'!E30</f>
        <v>-1500000</v>
      </c>
      <c r="E30" s="29">
        <v>0</v>
      </c>
      <c r="F30" s="35">
        <v>0</v>
      </c>
      <c r="G30" s="35">
        <v>0</v>
      </c>
      <c r="H30" s="35">
        <v>25960</v>
      </c>
      <c r="I30" s="35">
        <v>158141.6</v>
      </c>
      <c r="J30" s="35">
        <v>0</v>
      </c>
      <c r="K30" s="35"/>
      <c r="L30" s="35"/>
      <c r="M30" s="35"/>
      <c r="N30" s="35"/>
      <c r="O30" s="35"/>
      <c r="P30" s="35"/>
      <c r="Q30" s="35"/>
      <c r="R30" s="41">
        <f t="shared" si="2"/>
        <v>184101.6</v>
      </c>
    </row>
    <row r="31" spans="2:19" x14ac:dyDescent="0.25">
      <c r="B31" s="5" t="s">
        <v>20</v>
      </c>
      <c r="C31" s="30">
        <f>'P1 Presupuesto Aprobado'!D31</f>
        <v>64150000</v>
      </c>
      <c r="D31" s="35">
        <f>'P1 Presupuesto Aprobado'!E31</f>
        <v>-7990109.96</v>
      </c>
      <c r="E31" s="29">
        <v>0</v>
      </c>
      <c r="F31" s="35">
        <v>1495040</v>
      </c>
      <c r="G31" s="35">
        <v>4411148</v>
      </c>
      <c r="H31" s="35">
        <v>3041371.93</v>
      </c>
      <c r="I31" s="35">
        <v>4600861.55</v>
      </c>
      <c r="J31" s="35">
        <v>214724.6</v>
      </c>
      <c r="K31" s="35"/>
      <c r="L31" s="35"/>
      <c r="M31" s="35"/>
      <c r="N31" s="35"/>
      <c r="O31" s="35"/>
      <c r="P31" s="35"/>
      <c r="Q31" s="35"/>
      <c r="R31" s="41">
        <f t="shared" si="2"/>
        <v>13763146.08</v>
      </c>
    </row>
    <row r="32" spans="2:19" x14ac:dyDescent="0.25">
      <c r="B32" s="5" t="s">
        <v>21</v>
      </c>
      <c r="C32" s="30">
        <f>'P1 Presupuesto Aprobado'!D32</f>
        <v>100000</v>
      </c>
      <c r="D32" s="35">
        <f>'P1 Presupuesto Aprobado'!E32</f>
        <v>0</v>
      </c>
      <c r="E32" s="29">
        <v>0</v>
      </c>
      <c r="F32" s="35">
        <v>0</v>
      </c>
      <c r="G32" s="35">
        <v>0</v>
      </c>
      <c r="H32" s="35">
        <v>71996</v>
      </c>
      <c r="I32" s="35">
        <v>0</v>
      </c>
      <c r="J32" s="35">
        <v>0</v>
      </c>
      <c r="K32" s="35"/>
      <c r="L32" s="35"/>
      <c r="M32" s="35"/>
      <c r="N32" s="35"/>
      <c r="O32" s="35"/>
      <c r="P32" s="35"/>
      <c r="Q32" s="35"/>
      <c r="R32" s="41">
        <f t="shared" si="2"/>
        <v>71996</v>
      </c>
    </row>
    <row r="33" spans="2:19" x14ac:dyDescent="0.25">
      <c r="B33" s="5" t="s">
        <v>22</v>
      </c>
      <c r="C33" s="30">
        <f>'P1 Presupuesto Aprobado'!D33</f>
        <v>3055000</v>
      </c>
      <c r="D33" s="35">
        <f>'P1 Presupuesto Aprobado'!E33</f>
        <v>-2021000</v>
      </c>
      <c r="E33" s="29">
        <v>0</v>
      </c>
      <c r="F33" s="35">
        <v>0</v>
      </c>
      <c r="G33" s="35">
        <v>81703.199999999997</v>
      </c>
      <c r="H33" s="35">
        <v>32981</v>
      </c>
      <c r="I33" s="35">
        <v>3500</v>
      </c>
      <c r="J33" s="35">
        <v>0</v>
      </c>
      <c r="K33" s="35"/>
      <c r="L33" s="35"/>
      <c r="M33" s="35"/>
      <c r="N33" s="35"/>
      <c r="O33" s="35"/>
      <c r="P33" s="35"/>
      <c r="Q33" s="35"/>
      <c r="R33" s="41">
        <f t="shared" si="2"/>
        <v>118184.2</v>
      </c>
    </row>
    <row r="34" spans="2:19" x14ac:dyDescent="0.25">
      <c r="B34" s="5" t="s">
        <v>23</v>
      </c>
      <c r="C34" s="30">
        <f>'P1 Presupuesto Aprobado'!D34</f>
        <v>370000</v>
      </c>
      <c r="D34" s="35">
        <f>'P1 Presupuesto Aprobado'!E34</f>
        <v>414000</v>
      </c>
      <c r="E34" s="29">
        <v>0</v>
      </c>
      <c r="F34" s="35">
        <v>0</v>
      </c>
      <c r="G34" s="35">
        <v>6587.7</v>
      </c>
      <c r="H34" s="35">
        <v>181486.36</v>
      </c>
      <c r="I34" s="35">
        <v>62484.07</v>
      </c>
      <c r="J34" s="35">
        <v>17015.47</v>
      </c>
      <c r="K34" s="35"/>
      <c r="L34" s="35"/>
      <c r="M34" s="35"/>
      <c r="N34" s="35"/>
      <c r="O34" s="35"/>
      <c r="P34" s="35"/>
      <c r="Q34" s="35"/>
      <c r="R34" s="41">
        <f t="shared" si="2"/>
        <v>267573.59999999998</v>
      </c>
    </row>
    <row r="35" spans="2:19" x14ac:dyDescent="0.25">
      <c r="B35" s="5" t="s">
        <v>24</v>
      </c>
      <c r="C35" s="30">
        <f>'P1 Presupuesto Aprobado'!D35</f>
        <v>5485000</v>
      </c>
      <c r="D35" s="35">
        <f>'P1 Presupuesto Aprobado'!E35</f>
        <v>358760</v>
      </c>
      <c r="E35" s="29">
        <v>0</v>
      </c>
      <c r="F35" s="35">
        <v>0</v>
      </c>
      <c r="G35" s="35">
        <v>197437.99</v>
      </c>
      <c r="H35" s="35">
        <v>1060690.8</v>
      </c>
      <c r="I35" s="35">
        <v>10464.84</v>
      </c>
      <c r="J35" s="35">
        <v>1009256.87</v>
      </c>
      <c r="K35" s="35"/>
      <c r="L35" s="35"/>
      <c r="M35" s="35"/>
      <c r="N35" s="35"/>
      <c r="O35" s="35"/>
      <c r="P35" s="35"/>
      <c r="Q35" s="35"/>
      <c r="R35" s="41">
        <f t="shared" si="2"/>
        <v>2277850.5</v>
      </c>
    </row>
    <row r="36" spans="2:19" x14ac:dyDescent="0.25">
      <c r="B36" s="5" t="s">
        <v>25</v>
      </c>
      <c r="C36" s="30">
        <f>'P1 Presupuesto Aprobado'!D36</f>
        <v>0</v>
      </c>
      <c r="D36" s="35">
        <f>'P1 Presupuesto Aprobado'!E36</f>
        <v>0</v>
      </c>
      <c r="E36" s="29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/>
      <c r="L36" s="35"/>
      <c r="M36" s="35"/>
      <c r="N36" s="35"/>
      <c r="O36" s="35"/>
      <c r="P36" s="35"/>
      <c r="Q36" s="35"/>
      <c r="R36" s="41">
        <f t="shared" si="2"/>
        <v>0</v>
      </c>
    </row>
    <row r="37" spans="2:19" x14ac:dyDescent="0.25">
      <c r="B37" s="5" t="s">
        <v>26</v>
      </c>
      <c r="C37" s="30">
        <f>'P1 Presupuesto Aprobado'!D37</f>
        <v>17592381</v>
      </c>
      <c r="D37" s="35">
        <f>'P1 Presupuesto Aprobado'!E37</f>
        <v>-8876377</v>
      </c>
      <c r="E37" s="29">
        <v>0</v>
      </c>
      <c r="F37" s="35">
        <v>148680</v>
      </c>
      <c r="G37" s="35">
        <v>228150.59</v>
      </c>
      <c r="H37" s="35">
        <v>1611498.57</v>
      </c>
      <c r="I37" s="35">
        <v>256657.88</v>
      </c>
      <c r="J37" s="35">
        <v>624348.18999999994</v>
      </c>
      <c r="K37" s="35"/>
      <c r="L37" s="35"/>
      <c r="M37" s="35"/>
      <c r="N37" s="35"/>
      <c r="O37" s="35"/>
      <c r="P37" s="35"/>
      <c r="Q37" s="35"/>
      <c r="R37" s="41">
        <f t="shared" si="2"/>
        <v>2869335.23</v>
      </c>
    </row>
    <row r="38" spans="2:19" x14ac:dyDescent="0.25">
      <c r="B38" s="3" t="s">
        <v>27</v>
      </c>
      <c r="C38" s="37">
        <f>SUM(C39:C46)</f>
        <v>1800000</v>
      </c>
      <c r="D38" s="37">
        <f>SUM(D39:D46)</f>
        <v>-1700000</v>
      </c>
      <c r="E38" s="37">
        <f t="shared" ref="E38:Q38" si="5">SUM(E39:E46)</f>
        <v>0</v>
      </c>
      <c r="F38" s="37">
        <f t="shared" si="5"/>
        <v>0</v>
      </c>
      <c r="G38" s="37">
        <f t="shared" si="5"/>
        <v>0</v>
      </c>
      <c r="H38" s="37">
        <f t="shared" si="5"/>
        <v>35000</v>
      </c>
      <c r="I38" s="37">
        <f t="shared" si="5"/>
        <v>0</v>
      </c>
      <c r="J38" s="37">
        <f t="shared" si="5"/>
        <v>0</v>
      </c>
      <c r="K38" s="37">
        <f t="shared" si="5"/>
        <v>0</v>
      </c>
      <c r="L38" s="37">
        <f t="shared" si="5"/>
        <v>0</v>
      </c>
      <c r="M38" s="37"/>
      <c r="N38" s="37">
        <f t="shared" si="5"/>
        <v>0</v>
      </c>
      <c r="O38" s="37">
        <f t="shared" si="5"/>
        <v>0</v>
      </c>
      <c r="P38" s="37">
        <f t="shared" si="5"/>
        <v>0</v>
      </c>
      <c r="Q38" s="37">
        <f t="shared" si="5"/>
        <v>0</v>
      </c>
      <c r="R38" s="40">
        <f t="shared" si="2"/>
        <v>35000</v>
      </c>
      <c r="S38" s="35"/>
    </row>
    <row r="39" spans="2:19" x14ac:dyDescent="0.25">
      <c r="B39" s="5" t="s">
        <v>28</v>
      </c>
      <c r="C39" s="30">
        <f>'P1 Presupuesto Aprobado'!D39</f>
        <v>1800000</v>
      </c>
      <c r="D39" s="35">
        <f>'P1 Presupuesto Aprobado'!E39</f>
        <v>-1700000</v>
      </c>
      <c r="E39" s="29">
        <v>0</v>
      </c>
      <c r="F39" s="35">
        <v>0</v>
      </c>
      <c r="G39" s="35"/>
      <c r="H39" s="35">
        <v>35000</v>
      </c>
      <c r="I39" s="35">
        <v>0</v>
      </c>
      <c r="J39" s="35">
        <v>0</v>
      </c>
      <c r="K39" s="35"/>
      <c r="L39" s="35"/>
      <c r="M39" s="35"/>
      <c r="N39" s="35"/>
      <c r="O39" s="35"/>
      <c r="P39" s="35"/>
      <c r="Q39" s="35"/>
      <c r="R39" s="41">
        <f t="shared" si="2"/>
        <v>35000</v>
      </c>
    </row>
    <row r="40" spans="2:19" x14ac:dyDescent="0.25">
      <c r="B40" s="5" t="s">
        <v>29</v>
      </c>
      <c r="C40" s="30">
        <f>'P1 Presupuesto Aprobado'!D40</f>
        <v>0</v>
      </c>
      <c r="D40" s="35">
        <f>'P1 Presupuesto Aprobado'!E40</f>
        <v>0</v>
      </c>
      <c r="E40" s="29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/>
      <c r="N40" s="35">
        <v>0</v>
      </c>
      <c r="O40" s="35">
        <v>0</v>
      </c>
      <c r="P40" s="35">
        <v>0</v>
      </c>
      <c r="Q40" s="35">
        <v>0</v>
      </c>
      <c r="R40" s="40">
        <f t="shared" si="2"/>
        <v>0</v>
      </c>
    </row>
    <row r="41" spans="2:19" x14ac:dyDescent="0.25">
      <c r="B41" s="5" t="s">
        <v>30</v>
      </c>
      <c r="C41" s="30">
        <f>'P1 Presupuesto Aprobado'!D41</f>
        <v>0</v>
      </c>
      <c r="D41" s="35">
        <f>'P1 Presupuesto Aprobado'!E41</f>
        <v>0</v>
      </c>
      <c r="E41" s="29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/>
      <c r="N41" s="35">
        <v>0</v>
      </c>
      <c r="O41" s="35">
        <v>0</v>
      </c>
      <c r="P41" s="35">
        <v>0</v>
      </c>
      <c r="Q41" s="35">
        <v>0</v>
      </c>
      <c r="R41" s="40">
        <f t="shared" si="2"/>
        <v>0</v>
      </c>
    </row>
    <row r="42" spans="2:19" x14ac:dyDescent="0.25">
      <c r="B42" s="5" t="s">
        <v>31</v>
      </c>
      <c r="C42" s="30">
        <f>'P1 Presupuesto Aprobado'!D42</f>
        <v>0</v>
      </c>
      <c r="D42" s="35">
        <f>'P1 Presupuesto Aprobado'!E42</f>
        <v>0</v>
      </c>
      <c r="E42" s="29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/>
      <c r="N42" s="35">
        <v>0</v>
      </c>
      <c r="O42" s="35">
        <v>0</v>
      </c>
      <c r="P42" s="35">
        <v>0</v>
      </c>
      <c r="Q42" s="35">
        <v>0</v>
      </c>
      <c r="R42" s="40">
        <f t="shared" si="2"/>
        <v>0</v>
      </c>
    </row>
    <row r="43" spans="2:19" x14ac:dyDescent="0.25">
      <c r="B43" s="5" t="s">
        <v>32</v>
      </c>
      <c r="C43" s="30">
        <f>'P1 Presupuesto Aprobado'!D43</f>
        <v>0</v>
      </c>
      <c r="D43" s="35">
        <f>'P1 Presupuesto Aprobado'!E43</f>
        <v>0</v>
      </c>
      <c r="E43" s="29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/>
      <c r="N43" s="35">
        <v>0</v>
      </c>
      <c r="O43" s="35">
        <v>0</v>
      </c>
      <c r="P43" s="35">
        <v>0</v>
      </c>
      <c r="Q43" s="35">
        <v>0</v>
      </c>
      <c r="R43" s="40">
        <f t="shared" si="2"/>
        <v>0</v>
      </c>
    </row>
    <row r="44" spans="2:19" x14ac:dyDescent="0.25">
      <c r="B44" s="5" t="s">
        <v>33</v>
      </c>
      <c r="C44" s="30">
        <f>'P1 Presupuesto Aprobado'!D44</f>
        <v>0</v>
      </c>
      <c r="D44" s="35">
        <f>'P1 Presupuesto Aprobado'!E44</f>
        <v>0</v>
      </c>
      <c r="E44" s="29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/>
      <c r="N44" s="35">
        <v>0</v>
      </c>
      <c r="O44" s="35">
        <v>0</v>
      </c>
      <c r="P44" s="35">
        <v>0</v>
      </c>
      <c r="Q44" s="35">
        <v>0</v>
      </c>
      <c r="R44" s="40">
        <f t="shared" si="2"/>
        <v>0</v>
      </c>
    </row>
    <row r="45" spans="2:19" x14ac:dyDescent="0.25">
      <c r="B45" s="5" t="s">
        <v>34</v>
      </c>
      <c r="C45" s="30">
        <f>'P1 Presupuesto Aprobado'!D45</f>
        <v>0</v>
      </c>
      <c r="D45" s="35">
        <f>'P1 Presupuesto Aprobado'!E45</f>
        <v>0</v>
      </c>
      <c r="E45" s="29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/>
      <c r="N45" s="35">
        <v>0</v>
      </c>
      <c r="O45" s="35">
        <v>0</v>
      </c>
      <c r="P45" s="35">
        <v>0</v>
      </c>
      <c r="Q45" s="35">
        <v>0</v>
      </c>
      <c r="R45" s="40">
        <f t="shared" si="2"/>
        <v>0</v>
      </c>
    </row>
    <row r="46" spans="2:19" x14ac:dyDescent="0.25">
      <c r="B46" s="5" t="s">
        <v>35</v>
      </c>
      <c r="C46" s="30">
        <f>'P1 Presupuesto Aprobado'!D46</f>
        <v>0</v>
      </c>
      <c r="D46" s="35">
        <f>'P1 Presupuesto Aprobado'!E46</f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/>
      <c r="N46" s="35">
        <v>0</v>
      </c>
      <c r="O46" s="35">
        <v>0</v>
      </c>
      <c r="P46" s="35">
        <v>0</v>
      </c>
      <c r="Q46" s="35">
        <v>0</v>
      </c>
      <c r="R46" s="40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5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40">
        <f t="shared" si="2"/>
        <v>0</v>
      </c>
    </row>
    <row r="48" spans="2:19" x14ac:dyDescent="0.25">
      <c r="B48" s="5" t="s">
        <v>37</v>
      </c>
      <c r="C48" s="30">
        <f>'P1 Presupuesto Aprobado'!D48</f>
        <v>0</v>
      </c>
      <c r="D48" s="35">
        <f>'P1 Presupuesto Aprobado'!E48</f>
        <v>0</v>
      </c>
      <c r="E48" s="30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/>
      <c r="N48" s="35">
        <v>0</v>
      </c>
      <c r="O48" s="35">
        <v>0</v>
      </c>
      <c r="P48" s="35">
        <v>0</v>
      </c>
      <c r="Q48" s="35">
        <v>0</v>
      </c>
      <c r="R48" s="40">
        <f t="shared" si="2"/>
        <v>0</v>
      </c>
    </row>
    <row r="49" spans="2:19" x14ac:dyDescent="0.25">
      <c r="B49" s="5" t="s">
        <v>38</v>
      </c>
      <c r="C49" s="30">
        <f>'P1 Presupuesto Aprobado'!D49</f>
        <v>0</v>
      </c>
      <c r="D49" s="35">
        <f>'P1 Presupuesto Aprobado'!E49</f>
        <v>0</v>
      </c>
      <c r="E49" s="30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/>
      <c r="N49" s="35">
        <v>0</v>
      </c>
      <c r="O49" s="35">
        <v>0</v>
      </c>
      <c r="P49" s="35">
        <v>0</v>
      </c>
      <c r="Q49" s="35">
        <v>0</v>
      </c>
      <c r="R49" s="40">
        <f t="shared" si="2"/>
        <v>0</v>
      </c>
    </row>
    <row r="50" spans="2:19" x14ac:dyDescent="0.25">
      <c r="B50" s="5" t="s">
        <v>39</v>
      </c>
      <c r="C50" s="30">
        <f>'P1 Presupuesto Aprobado'!D50</f>
        <v>0</v>
      </c>
      <c r="D50" s="35">
        <f>'P1 Presupuesto Aprobado'!E50</f>
        <v>0</v>
      </c>
      <c r="E50" s="30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/>
      <c r="N50" s="35">
        <v>0</v>
      </c>
      <c r="O50" s="35">
        <v>0</v>
      </c>
      <c r="P50" s="35">
        <v>0</v>
      </c>
      <c r="Q50" s="35">
        <v>0</v>
      </c>
      <c r="R50" s="40">
        <f t="shared" si="2"/>
        <v>0</v>
      </c>
    </row>
    <row r="51" spans="2:19" x14ac:dyDescent="0.25">
      <c r="B51" s="5" t="s">
        <v>40</v>
      </c>
      <c r="C51" s="30">
        <f>'P1 Presupuesto Aprobado'!D51</f>
        <v>0</v>
      </c>
      <c r="D51" s="35">
        <f>'P1 Presupuesto Aprobado'!E51</f>
        <v>0</v>
      </c>
      <c r="E51" s="30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/>
      <c r="N51" s="35">
        <v>0</v>
      </c>
      <c r="O51" s="35">
        <v>0</v>
      </c>
      <c r="P51" s="35">
        <v>0</v>
      </c>
      <c r="Q51" s="35">
        <v>0</v>
      </c>
      <c r="R51" s="40">
        <f t="shared" si="2"/>
        <v>0</v>
      </c>
    </row>
    <row r="52" spans="2:19" x14ac:dyDescent="0.25">
      <c r="B52" s="31" t="s">
        <v>101</v>
      </c>
      <c r="C52" s="30">
        <f>'P1 Presupuesto Aprobado'!D52</f>
        <v>0</v>
      </c>
      <c r="D52" s="35">
        <f>'P1 Presupuesto Aprobado'!E52</f>
        <v>0</v>
      </c>
      <c r="E52" s="30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/>
      <c r="N52" s="35">
        <v>0</v>
      </c>
      <c r="O52" s="35">
        <v>0</v>
      </c>
      <c r="P52" s="35">
        <v>0</v>
      </c>
      <c r="Q52" s="35">
        <v>0</v>
      </c>
      <c r="R52" s="40">
        <f t="shared" si="2"/>
        <v>0</v>
      </c>
    </row>
    <row r="53" spans="2:19" x14ac:dyDescent="0.25">
      <c r="B53" s="5" t="s">
        <v>41</v>
      </c>
      <c r="C53" s="30">
        <f>'P1 Presupuesto Aprobado'!D53</f>
        <v>0</v>
      </c>
      <c r="D53" s="35">
        <f>'P1 Presupuesto Aprobado'!E53</f>
        <v>0</v>
      </c>
      <c r="E53" s="30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/>
      <c r="N53" s="35">
        <v>0</v>
      </c>
      <c r="O53" s="35">
        <v>0</v>
      </c>
      <c r="P53" s="35">
        <v>0</v>
      </c>
      <c r="Q53" s="35">
        <v>0</v>
      </c>
      <c r="R53" s="40">
        <f t="shared" si="2"/>
        <v>0</v>
      </c>
    </row>
    <row r="54" spans="2:19" x14ac:dyDescent="0.25">
      <c r="B54" s="5" t="s">
        <v>42</v>
      </c>
      <c r="C54" s="30">
        <f>'P1 Presupuesto Aprobado'!D54</f>
        <v>0</v>
      </c>
      <c r="D54" s="35">
        <f>'P1 Presupuesto Aprobado'!E54</f>
        <v>0</v>
      </c>
      <c r="E54" s="30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/>
      <c r="N54" s="35">
        <v>0</v>
      </c>
      <c r="O54" s="35">
        <v>0</v>
      </c>
      <c r="P54" s="35">
        <v>0</v>
      </c>
      <c r="Q54" s="35">
        <v>0</v>
      </c>
      <c r="R54" s="40">
        <f t="shared" si="2"/>
        <v>0</v>
      </c>
    </row>
    <row r="55" spans="2:19" x14ac:dyDescent="0.25">
      <c r="B55" s="3" t="s">
        <v>43</v>
      </c>
      <c r="C55" s="38">
        <f>SUM(C56:C64)</f>
        <v>7459227</v>
      </c>
      <c r="D55" s="38">
        <f>SUM(D56:D64)</f>
        <v>24089971.969999999</v>
      </c>
      <c r="E55" s="38">
        <f t="shared" ref="E55:Q55" si="7">SUM(E56:E64)</f>
        <v>0</v>
      </c>
      <c r="F55" s="38">
        <f t="shared" si="7"/>
        <v>0</v>
      </c>
      <c r="G55" s="38">
        <f t="shared" si="7"/>
        <v>620800.06999999995</v>
      </c>
      <c r="H55" s="38">
        <f t="shared" si="7"/>
        <v>567365.24</v>
      </c>
      <c r="I55" s="38">
        <f t="shared" si="7"/>
        <v>1529476</v>
      </c>
      <c r="J55" s="38">
        <f t="shared" si="7"/>
        <v>486892.2</v>
      </c>
      <c r="K55" s="38">
        <f t="shared" si="7"/>
        <v>0</v>
      </c>
      <c r="L55" s="38">
        <f t="shared" si="7"/>
        <v>0</v>
      </c>
      <c r="M55" s="38"/>
      <c r="N55" s="38">
        <f t="shared" si="7"/>
        <v>0</v>
      </c>
      <c r="O55" s="38">
        <f t="shared" si="7"/>
        <v>0</v>
      </c>
      <c r="P55" s="38">
        <f t="shared" si="7"/>
        <v>0</v>
      </c>
      <c r="Q55" s="38">
        <f t="shared" si="7"/>
        <v>0</v>
      </c>
      <c r="R55" s="40">
        <f t="shared" si="2"/>
        <v>3204533.5100000002</v>
      </c>
      <c r="S55" s="35"/>
    </row>
    <row r="56" spans="2:19" x14ac:dyDescent="0.25">
      <c r="B56" s="5" t="s">
        <v>44</v>
      </c>
      <c r="C56" s="30">
        <f>'P1 Presupuesto Aprobado'!D56</f>
        <v>4175227</v>
      </c>
      <c r="D56" s="35">
        <f>'P1 Presupuesto Aprobado'!E56</f>
        <v>-130227.45</v>
      </c>
      <c r="E56" s="35">
        <v>0</v>
      </c>
      <c r="F56" s="35">
        <v>0</v>
      </c>
      <c r="G56" s="35">
        <v>81561</v>
      </c>
      <c r="H56" s="35">
        <v>527177.98</v>
      </c>
      <c r="I56" s="35">
        <v>77079</v>
      </c>
      <c r="J56" s="35">
        <v>395654</v>
      </c>
      <c r="K56" s="35"/>
      <c r="L56" s="35"/>
      <c r="M56" s="35"/>
      <c r="N56" s="35"/>
      <c r="O56" s="35"/>
      <c r="P56" s="35"/>
      <c r="Q56" s="35"/>
      <c r="R56" s="41">
        <f t="shared" si="2"/>
        <v>1081471.98</v>
      </c>
    </row>
    <row r="57" spans="2:19" x14ac:dyDescent="0.25">
      <c r="B57" s="5" t="s">
        <v>45</v>
      </c>
      <c r="C57" s="30">
        <f>'P1 Presupuesto Aprobado'!D57</f>
        <v>230000</v>
      </c>
      <c r="D57" s="35">
        <f>'P1 Presupuesto Aprobado'!E57</f>
        <v>209999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/>
      <c r="L57" s="35"/>
      <c r="M57" s="35"/>
      <c r="N57" s="35"/>
      <c r="O57" s="35"/>
      <c r="P57" s="39"/>
      <c r="R57" s="41">
        <f>SUM(E57:Q57)</f>
        <v>0</v>
      </c>
    </row>
    <row r="58" spans="2:19" x14ac:dyDescent="0.25">
      <c r="B58" s="5" t="s">
        <v>46</v>
      </c>
      <c r="C58" s="30">
        <f>'P1 Presupuesto Aprobado'!D58</f>
        <v>0</v>
      </c>
      <c r="D58" s="35">
        <f>'P1 Presupuesto Aprobado'!E58</f>
        <v>25000</v>
      </c>
      <c r="E58" s="35">
        <v>0</v>
      </c>
      <c r="F58" s="35">
        <v>0</v>
      </c>
      <c r="G58" s="35">
        <v>0</v>
      </c>
      <c r="H58" s="35">
        <v>4787.26</v>
      </c>
      <c r="I58" s="35">
        <v>19999.82</v>
      </c>
      <c r="J58" s="35">
        <v>0</v>
      </c>
      <c r="K58" s="35"/>
      <c r="L58" s="35"/>
      <c r="M58" s="35"/>
      <c r="N58" s="35"/>
      <c r="O58" s="35"/>
      <c r="P58" s="39"/>
      <c r="R58" s="41">
        <f t="shared" si="2"/>
        <v>24787.08</v>
      </c>
    </row>
    <row r="59" spans="2:19" x14ac:dyDescent="0.25">
      <c r="B59" s="5" t="s">
        <v>47</v>
      </c>
      <c r="C59" s="30">
        <f>'P1 Presupuesto Aprobado'!D59</f>
        <v>1810000</v>
      </c>
      <c r="D59" s="35">
        <f>'P1 Presupuesto Aprobado'!E59</f>
        <v>16210000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/>
      <c r="L59" s="35"/>
      <c r="M59" s="35"/>
      <c r="N59" s="35"/>
      <c r="O59" s="35"/>
      <c r="P59" s="39"/>
      <c r="Q59" s="39"/>
      <c r="R59" s="41">
        <f t="shared" si="2"/>
        <v>0</v>
      </c>
    </row>
    <row r="60" spans="2:19" x14ac:dyDescent="0.25">
      <c r="B60" s="5" t="s">
        <v>48</v>
      </c>
      <c r="C60" s="30">
        <f>'P1 Presupuesto Aprobado'!D60</f>
        <v>1044000</v>
      </c>
      <c r="D60" s="35">
        <f>'P1 Presupuesto Aprobado'!E60</f>
        <v>4625200.42</v>
      </c>
      <c r="E60" s="35">
        <v>0</v>
      </c>
      <c r="F60" s="35">
        <v>0</v>
      </c>
      <c r="G60" s="35">
        <v>539239.06999999995</v>
      </c>
      <c r="H60" s="35">
        <v>35400</v>
      </c>
      <c r="I60" s="35">
        <v>8000</v>
      </c>
      <c r="J60" s="35">
        <v>91238.2</v>
      </c>
      <c r="K60" s="35"/>
      <c r="L60" s="35"/>
      <c r="M60" s="35"/>
      <c r="N60" s="35"/>
      <c r="O60" s="35"/>
      <c r="P60" s="39"/>
      <c r="Q60" s="39"/>
      <c r="R60" s="41">
        <f t="shared" si="2"/>
        <v>673877.2699999999</v>
      </c>
    </row>
    <row r="61" spans="2:19" x14ac:dyDescent="0.25">
      <c r="B61" s="5" t="s">
        <v>49</v>
      </c>
      <c r="C61" s="30">
        <f>'P1 Presupuesto Aprobado'!D61</f>
        <v>100000</v>
      </c>
      <c r="D61" s="35">
        <f>'P1 Presupuesto Aprobado'!E61</f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/>
      <c r="L61" s="35"/>
      <c r="M61" s="35"/>
      <c r="N61" s="35"/>
      <c r="O61" s="35"/>
      <c r="P61" s="39"/>
      <c r="Q61" s="39"/>
      <c r="R61" s="41">
        <f t="shared" si="2"/>
        <v>0</v>
      </c>
    </row>
    <row r="62" spans="2:19" x14ac:dyDescent="0.25">
      <c r="B62" s="5" t="s">
        <v>50</v>
      </c>
      <c r="C62" s="30">
        <f>'P1 Presupuesto Aprobado'!D62</f>
        <v>0</v>
      </c>
      <c r="D62" s="35">
        <f>'P1 Presupuesto Aprobado'!E62</f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/>
      <c r="L62" s="35"/>
      <c r="M62" s="35"/>
      <c r="N62" s="35"/>
      <c r="O62" s="35"/>
      <c r="P62" s="39"/>
      <c r="R62" s="41">
        <f t="shared" si="2"/>
        <v>0</v>
      </c>
    </row>
    <row r="63" spans="2:19" x14ac:dyDescent="0.25">
      <c r="B63" s="5" t="s">
        <v>51</v>
      </c>
      <c r="C63" s="30">
        <f>'P1 Presupuesto Aprobado'!D63</f>
        <v>100000</v>
      </c>
      <c r="D63" s="35">
        <f>'P1 Presupuesto Aprobado'!E63</f>
        <v>3150000</v>
      </c>
      <c r="E63" s="35">
        <v>0</v>
      </c>
      <c r="F63" s="35">
        <v>0</v>
      </c>
      <c r="G63" s="35">
        <v>0</v>
      </c>
      <c r="H63" s="35">
        <v>0</v>
      </c>
      <c r="I63" s="35">
        <v>1424397.18</v>
      </c>
      <c r="J63" s="35">
        <v>0</v>
      </c>
      <c r="K63" s="35"/>
      <c r="L63" s="35"/>
      <c r="M63" s="35"/>
      <c r="N63" s="35"/>
      <c r="O63" s="35"/>
      <c r="P63" s="39"/>
      <c r="R63" s="41">
        <f t="shared" si="2"/>
        <v>1424397.18</v>
      </c>
    </row>
    <row r="64" spans="2:19" x14ac:dyDescent="0.25">
      <c r="B64" s="5" t="s">
        <v>52</v>
      </c>
      <c r="C64" s="30">
        <f>'P1 Presupuesto Aprobado'!D64</f>
        <v>0</v>
      </c>
      <c r="D64" s="35">
        <f>'P1 Presupuesto Aprobado'!E64</f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/>
      <c r="L64" s="35"/>
      <c r="M64" s="35"/>
      <c r="N64" s="35"/>
      <c r="O64" s="35"/>
      <c r="P64" s="39"/>
      <c r="Q64" s="39"/>
      <c r="R64" s="41">
        <f t="shared" si="2"/>
        <v>0</v>
      </c>
    </row>
    <row r="65" spans="2:19" x14ac:dyDescent="0.25">
      <c r="B65" s="3" t="s">
        <v>53</v>
      </c>
      <c r="C65" s="37">
        <f>SUM(C66:C69)</f>
        <v>0</v>
      </c>
      <c r="D65" s="37">
        <f>SUM(D66:D69)</f>
        <v>12000000</v>
      </c>
      <c r="E65" s="37">
        <f t="shared" ref="E65:Q65" si="8">SUM(E66:E69)</f>
        <v>0</v>
      </c>
      <c r="F65" s="37">
        <f t="shared" si="8"/>
        <v>0</v>
      </c>
      <c r="G65" s="37">
        <f t="shared" si="8"/>
        <v>0</v>
      </c>
      <c r="H65" s="37">
        <f t="shared" si="8"/>
        <v>0</v>
      </c>
      <c r="I65" s="37">
        <f t="shared" si="8"/>
        <v>0</v>
      </c>
      <c r="J65" s="37">
        <f t="shared" si="8"/>
        <v>0</v>
      </c>
      <c r="K65" s="37">
        <f t="shared" si="8"/>
        <v>0</v>
      </c>
      <c r="L65" s="37">
        <f t="shared" si="8"/>
        <v>0</v>
      </c>
      <c r="M65" s="37"/>
      <c r="N65" s="37">
        <f t="shared" si="8"/>
        <v>0</v>
      </c>
      <c r="O65" s="37">
        <f t="shared" si="8"/>
        <v>0</v>
      </c>
      <c r="P65" s="37">
        <f t="shared" si="8"/>
        <v>0</v>
      </c>
      <c r="Q65" s="37">
        <f t="shared" si="8"/>
        <v>0</v>
      </c>
      <c r="R65" s="41">
        <f t="shared" si="2"/>
        <v>0</v>
      </c>
      <c r="S65" s="35"/>
    </row>
    <row r="66" spans="2:19" x14ac:dyDescent="0.25">
      <c r="B66" s="5" t="s">
        <v>54</v>
      </c>
      <c r="C66" s="30">
        <f>'P1 Presupuesto Aprobado'!D66</f>
        <v>0</v>
      </c>
      <c r="D66" s="35">
        <f>'P1 Presupuesto Aprobado'!E66</f>
        <v>12000000</v>
      </c>
      <c r="E66" s="30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/>
      <c r="N66" s="35">
        <v>0</v>
      </c>
      <c r="O66" s="35">
        <v>0</v>
      </c>
      <c r="P66" s="35">
        <v>0</v>
      </c>
      <c r="Q66" s="35">
        <v>0</v>
      </c>
      <c r="R66" s="41">
        <f t="shared" si="2"/>
        <v>0</v>
      </c>
    </row>
    <row r="67" spans="2:19" x14ac:dyDescent="0.25">
      <c r="B67" s="5" t="s">
        <v>55</v>
      </c>
      <c r="C67" s="30">
        <f>'P1 Presupuesto Aprobado'!D67</f>
        <v>0</v>
      </c>
      <c r="D67" s="35">
        <f>'P1 Presupuesto Aprobado'!E67</f>
        <v>0</v>
      </c>
      <c r="E67" s="30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/>
      <c r="N67" s="35">
        <v>0</v>
      </c>
      <c r="O67" s="35">
        <v>0</v>
      </c>
      <c r="P67" s="35">
        <v>0</v>
      </c>
      <c r="Q67" s="35">
        <v>0</v>
      </c>
      <c r="R67" s="41">
        <f t="shared" si="2"/>
        <v>0</v>
      </c>
    </row>
    <row r="68" spans="2:19" x14ac:dyDescent="0.25">
      <c r="B68" s="5" t="s">
        <v>56</v>
      </c>
      <c r="C68" s="30">
        <f>'P1 Presupuesto Aprobado'!D68</f>
        <v>0</v>
      </c>
      <c r="D68" s="35">
        <f>'P1 Presupuesto Aprobado'!E68</f>
        <v>0</v>
      </c>
      <c r="E68" s="30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/>
      <c r="N68" s="35">
        <v>0</v>
      </c>
      <c r="O68" s="35">
        <v>0</v>
      </c>
      <c r="P68" s="35">
        <v>0</v>
      </c>
      <c r="Q68" s="35">
        <v>0</v>
      </c>
      <c r="R68" s="41">
        <f t="shared" si="2"/>
        <v>0</v>
      </c>
    </row>
    <row r="69" spans="2:19" x14ac:dyDescent="0.25">
      <c r="B69" s="5" t="s">
        <v>57</v>
      </c>
      <c r="C69" s="30">
        <f>'P1 Presupuesto Aprobado'!D69</f>
        <v>0</v>
      </c>
      <c r="D69" s="35">
        <f>'P1 Presupuesto Aprobado'!E69</f>
        <v>0</v>
      </c>
      <c r="E69" s="30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/>
      <c r="N69" s="35">
        <v>0</v>
      </c>
      <c r="O69" s="35">
        <v>0</v>
      </c>
      <c r="P69" s="35">
        <v>0</v>
      </c>
      <c r="Q69" s="35">
        <v>0</v>
      </c>
      <c r="R69" s="41">
        <f t="shared" si="2"/>
        <v>0</v>
      </c>
    </row>
    <row r="70" spans="2:19" x14ac:dyDescent="0.25">
      <c r="B70" s="3" t="s">
        <v>58</v>
      </c>
      <c r="C70" s="37">
        <f>SUM(C71:C72)</f>
        <v>0</v>
      </c>
      <c r="D70" s="37">
        <f>SUM(D71:D72)</f>
        <v>0</v>
      </c>
      <c r="E70" s="37">
        <f>SUM(E71:E72)</f>
        <v>0</v>
      </c>
      <c r="F70" s="37">
        <f>SUM(F71:F72)</f>
        <v>0</v>
      </c>
      <c r="G70" s="37">
        <f>SUM(G71:G72)</f>
        <v>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41">
        <f t="shared" si="2"/>
        <v>0</v>
      </c>
    </row>
    <row r="71" spans="2:19" x14ac:dyDescent="0.25">
      <c r="B71" s="5" t="s">
        <v>59</v>
      </c>
      <c r="C71" s="30">
        <f>'P1 Presupuesto Aprobado'!D71</f>
        <v>0</v>
      </c>
      <c r="D71" s="35">
        <f>'P1 Presupuesto Aprobado'!E71</f>
        <v>0</v>
      </c>
      <c r="E71" s="30">
        <v>0</v>
      </c>
      <c r="F71" s="35">
        <v>0</v>
      </c>
      <c r="G71" s="35">
        <v>0</v>
      </c>
      <c r="N71" s="35">
        <v>0</v>
      </c>
      <c r="O71" s="35">
        <v>0</v>
      </c>
      <c r="P71" s="35">
        <v>0</v>
      </c>
      <c r="R71" s="41">
        <f t="shared" si="2"/>
        <v>0</v>
      </c>
    </row>
    <row r="72" spans="2:19" x14ac:dyDescent="0.25">
      <c r="B72" s="5" t="s">
        <v>60</v>
      </c>
      <c r="C72" s="30">
        <f>'P1 Presupuesto Aprobado'!D72</f>
        <v>0</v>
      </c>
      <c r="D72" s="35">
        <f>'P1 Presupuesto Aprobado'!E72</f>
        <v>0</v>
      </c>
      <c r="E72" s="30">
        <v>0</v>
      </c>
      <c r="F72" s="35">
        <v>0</v>
      </c>
      <c r="G72" s="35">
        <v>0</v>
      </c>
      <c r="N72" s="35">
        <v>0</v>
      </c>
      <c r="O72" s="35">
        <v>0</v>
      </c>
      <c r="P72" s="35">
        <v>0</v>
      </c>
      <c r="R72" s="41">
        <f t="shared" si="2"/>
        <v>0</v>
      </c>
    </row>
    <row r="73" spans="2:19" x14ac:dyDescent="0.25">
      <c r="B73" s="3" t="s">
        <v>61</v>
      </c>
      <c r="C73" s="37">
        <f>SUM(C74:C76)</f>
        <v>0</v>
      </c>
      <c r="D73" s="37">
        <f>SUM(D74:D76)</f>
        <v>0</v>
      </c>
      <c r="E73" s="37">
        <f>SUM(E74:E76)</f>
        <v>0</v>
      </c>
      <c r="F73" s="37">
        <f>SUM(F74:F76)</f>
        <v>0</v>
      </c>
      <c r="G73" s="35"/>
      <c r="H73" s="35"/>
      <c r="I73" s="35"/>
      <c r="J73" s="35"/>
      <c r="K73" s="35"/>
      <c r="L73" s="35"/>
      <c r="M73" s="35"/>
      <c r="N73" s="35">
        <v>0</v>
      </c>
      <c r="O73" s="35">
        <v>0</v>
      </c>
      <c r="P73" s="35">
        <v>0</v>
      </c>
      <c r="Q73" s="35"/>
      <c r="R73" s="41">
        <f t="shared" si="2"/>
        <v>0</v>
      </c>
    </row>
    <row r="74" spans="2:19" x14ac:dyDescent="0.25">
      <c r="B74" s="5" t="s">
        <v>62</v>
      </c>
      <c r="C74" s="30">
        <f>'P1 Presupuesto Aprobado'!D74</f>
        <v>0</v>
      </c>
      <c r="D74" s="35">
        <f>'P1 Presupuesto Aprobado'!E74</f>
        <v>0</v>
      </c>
      <c r="E74" s="30">
        <v>0</v>
      </c>
      <c r="F74" s="35">
        <v>0</v>
      </c>
      <c r="N74" s="35">
        <v>0</v>
      </c>
      <c r="O74">
        <v>0</v>
      </c>
      <c r="P74" s="35">
        <v>0</v>
      </c>
      <c r="R74" s="40">
        <f t="shared" si="2"/>
        <v>0</v>
      </c>
    </row>
    <row r="75" spans="2:19" x14ac:dyDescent="0.25">
      <c r="B75" s="5" t="s">
        <v>63</v>
      </c>
      <c r="C75" s="30">
        <f>'P1 Presupuesto Aprobado'!D75</f>
        <v>0</v>
      </c>
      <c r="D75" s="35">
        <f>'P1 Presupuesto Aprobado'!E75</f>
        <v>0</v>
      </c>
      <c r="E75" s="30">
        <v>0</v>
      </c>
      <c r="N75" s="35">
        <v>0</v>
      </c>
      <c r="O75">
        <v>0</v>
      </c>
      <c r="P75" s="35">
        <v>0</v>
      </c>
      <c r="R75" s="40">
        <f t="shared" si="2"/>
        <v>0</v>
      </c>
    </row>
    <row r="76" spans="2:19" x14ac:dyDescent="0.25">
      <c r="B76" s="5" t="s">
        <v>64</v>
      </c>
      <c r="C76" s="30">
        <f>'P1 Presupuesto Aprobado'!D76</f>
        <v>0</v>
      </c>
      <c r="D76" s="35">
        <f>'P1 Presupuesto Aprobado'!E76</f>
        <v>0</v>
      </c>
      <c r="E76" s="30">
        <v>0</v>
      </c>
      <c r="N76" s="35">
        <v>0</v>
      </c>
      <c r="O76">
        <v>0</v>
      </c>
      <c r="P76" s="35">
        <v>0</v>
      </c>
      <c r="R76" s="40">
        <f t="shared" si="2"/>
        <v>0</v>
      </c>
    </row>
    <row r="77" spans="2:19" x14ac:dyDescent="0.25">
      <c r="B77" s="1" t="s">
        <v>69</v>
      </c>
      <c r="C77" s="36">
        <f>C78+C81+C84</f>
        <v>0</v>
      </c>
      <c r="D77" s="36">
        <f>D78+D81+D84</f>
        <v>0</v>
      </c>
      <c r="E77" s="36">
        <f t="shared" ref="E77:P77" si="9">E78+E81+E84</f>
        <v>0</v>
      </c>
      <c r="F77" s="36">
        <f t="shared" si="9"/>
        <v>0</v>
      </c>
      <c r="G77" s="36">
        <f t="shared" si="9"/>
        <v>0</v>
      </c>
      <c r="H77" s="36">
        <f t="shared" si="9"/>
        <v>0</v>
      </c>
      <c r="I77" s="36">
        <f t="shared" si="9"/>
        <v>0</v>
      </c>
      <c r="J77" s="36">
        <f t="shared" si="9"/>
        <v>0</v>
      </c>
      <c r="K77" s="36">
        <f t="shared" si="9"/>
        <v>0</v>
      </c>
      <c r="L77" s="36">
        <f t="shared" si="9"/>
        <v>0</v>
      </c>
      <c r="M77" s="36">
        <f t="shared" si="9"/>
        <v>0</v>
      </c>
      <c r="N77" s="36">
        <f t="shared" si="9"/>
        <v>0</v>
      </c>
      <c r="O77" s="36">
        <f t="shared" si="9"/>
        <v>0</v>
      </c>
      <c r="P77" s="36">
        <f t="shared" si="9"/>
        <v>0</v>
      </c>
      <c r="Q77" s="36"/>
      <c r="R77" s="40">
        <f t="shared" ref="R77:R86" si="10">SUM(E77:Q77)</f>
        <v>0</v>
      </c>
    </row>
    <row r="78" spans="2:19" x14ac:dyDescent="0.25">
      <c r="B78" s="3" t="s">
        <v>70</v>
      </c>
      <c r="C78" s="37">
        <f>SUM(C79:C80)</f>
        <v>0</v>
      </c>
      <c r="D78" s="37">
        <f>SUM(D79:D80)</f>
        <v>0</v>
      </c>
      <c r="E78" s="37">
        <f t="shared" ref="E78:P78" si="11">SUM(E79:E80)</f>
        <v>0</v>
      </c>
      <c r="F78" s="37">
        <f t="shared" si="11"/>
        <v>0</v>
      </c>
      <c r="G78" s="37">
        <f t="shared" si="11"/>
        <v>0</v>
      </c>
      <c r="H78" s="37">
        <f t="shared" si="11"/>
        <v>0</v>
      </c>
      <c r="I78" s="37">
        <f t="shared" si="11"/>
        <v>0</v>
      </c>
      <c r="J78" s="37">
        <f t="shared" si="11"/>
        <v>0</v>
      </c>
      <c r="K78" s="37">
        <f t="shared" si="11"/>
        <v>0</v>
      </c>
      <c r="L78" s="37">
        <f t="shared" si="11"/>
        <v>0</v>
      </c>
      <c r="M78" s="37">
        <f t="shared" si="11"/>
        <v>0</v>
      </c>
      <c r="N78" s="37">
        <f t="shared" si="11"/>
        <v>0</v>
      </c>
      <c r="O78" s="37">
        <f t="shared" si="11"/>
        <v>0</v>
      </c>
      <c r="P78" s="37">
        <f t="shared" si="11"/>
        <v>0</v>
      </c>
      <c r="Q78" s="35"/>
      <c r="R78" s="40">
        <f t="shared" si="10"/>
        <v>0</v>
      </c>
    </row>
    <row r="79" spans="2:19" x14ac:dyDescent="0.25">
      <c r="B79" s="5" t="s">
        <v>71</v>
      </c>
      <c r="C79" s="30">
        <f>'P1 Presupuesto Aprobado'!D79</f>
        <v>0</v>
      </c>
      <c r="D79" s="35">
        <f>'P1 Presupuesto Aprobado'!E79</f>
        <v>0</v>
      </c>
      <c r="N79" s="35">
        <v>0</v>
      </c>
      <c r="O79">
        <v>0</v>
      </c>
      <c r="P79" s="35">
        <v>0</v>
      </c>
      <c r="R79" s="40">
        <f t="shared" si="10"/>
        <v>0</v>
      </c>
    </row>
    <row r="80" spans="2:19" x14ac:dyDescent="0.25">
      <c r="B80" s="5" t="s">
        <v>72</v>
      </c>
      <c r="C80" s="30">
        <f>'P1 Presupuesto Aprobado'!D80</f>
        <v>0</v>
      </c>
      <c r="D80" s="35">
        <f>'P1 Presupuesto Aprobado'!E80</f>
        <v>0</v>
      </c>
      <c r="N80" s="35">
        <v>0</v>
      </c>
      <c r="O80">
        <v>0</v>
      </c>
      <c r="P80" s="35">
        <v>0</v>
      </c>
      <c r="R80" s="40">
        <f t="shared" si="10"/>
        <v>0</v>
      </c>
    </row>
    <row r="81" spans="2:18" x14ac:dyDescent="0.25">
      <c r="B81" s="3" t="s">
        <v>73</v>
      </c>
      <c r="C81" s="37">
        <f>SUM(C82:C83)</f>
        <v>0</v>
      </c>
      <c r="D81" s="37">
        <f>SUM(D82:D83)</f>
        <v>0</v>
      </c>
      <c r="E81" s="37">
        <f t="shared" ref="E81:P81" si="12">SUM(E82:E83)</f>
        <v>0</v>
      </c>
      <c r="F81" s="37">
        <f t="shared" si="12"/>
        <v>0</v>
      </c>
      <c r="G81" s="37">
        <f t="shared" si="12"/>
        <v>0</v>
      </c>
      <c r="H81" s="37">
        <f t="shared" si="12"/>
        <v>0</v>
      </c>
      <c r="I81" s="37">
        <f t="shared" si="12"/>
        <v>0</v>
      </c>
      <c r="J81" s="37">
        <f t="shared" si="12"/>
        <v>0</v>
      </c>
      <c r="K81" s="37">
        <f t="shared" si="12"/>
        <v>0</v>
      </c>
      <c r="L81" s="37">
        <f t="shared" si="12"/>
        <v>0</v>
      </c>
      <c r="M81" s="37">
        <f t="shared" si="12"/>
        <v>0</v>
      </c>
      <c r="N81" s="37">
        <f t="shared" si="12"/>
        <v>0</v>
      </c>
      <c r="O81" s="37">
        <f t="shared" si="12"/>
        <v>0</v>
      </c>
      <c r="P81" s="37">
        <f t="shared" si="12"/>
        <v>0</v>
      </c>
      <c r="Q81" s="35"/>
      <c r="R81" s="40">
        <f t="shared" si="10"/>
        <v>0</v>
      </c>
    </row>
    <row r="82" spans="2:18" x14ac:dyDescent="0.25">
      <c r="B82" s="5" t="s">
        <v>74</v>
      </c>
      <c r="C82" s="30">
        <f>'P1 Presupuesto Aprobado'!D82</f>
        <v>0</v>
      </c>
      <c r="D82" s="35">
        <f>'P1 Presupuesto Aprobado'!E82</f>
        <v>0</v>
      </c>
      <c r="N82">
        <v>0</v>
      </c>
      <c r="O82">
        <v>0</v>
      </c>
      <c r="P82">
        <v>0</v>
      </c>
      <c r="R82" s="40">
        <f t="shared" si="10"/>
        <v>0</v>
      </c>
    </row>
    <row r="83" spans="2:18" x14ac:dyDescent="0.25">
      <c r="B83" s="5" t="s">
        <v>75</v>
      </c>
      <c r="C83" s="30">
        <f>'P1 Presupuesto Aprobado'!D83</f>
        <v>0</v>
      </c>
      <c r="D83" s="35">
        <f>'P1 Presupuesto Aprobado'!E83</f>
        <v>0</v>
      </c>
      <c r="N83">
        <v>0</v>
      </c>
      <c r="O83">
        <v>0</v>
      </c>
      <c r="P83">
        <v>0</v>
      </c>
      <c r="R83" s="40">
        <f t="shared" si="10"/>
        <v>0</v>
      </c>
    </row>
    <row r="84" spans="2:18" x14ac:dyDescent="0.25">
      <c r="B84" s="3" t="s">
        <v>76</v>
      </c>
      <c r="C84" s="37">
        <f>SUM(C85)</f>
        <v>0</v>
      </c>
      <c r="D84" s="37">
        <f>SUM(D85)</f>
        <v>0</v>
      </c>
      <c r="E84" s="37">
        <f t="shared" ref="E84:P84" si="13">SUM(E85)</f>
        <v>0</v>
      </c>
      <c r="F84" s="37">
        <f t="shared" si="13"/>
        <v>0</v>
      </c>
      <c r="G84" s="37">
        <f t="shared" si="13"/>
        <v>0</v>
      </c>
      <c r="H84" s="37">
        <f t="shared" si="13"/>
        <v>0</v>
      </c>
      <c r="I84" s="37">
        <f t="shared" si="13"/>
        <v>0</v>
      </c>
      <c r="J84" s="37">
        <f t="shared" si="13"/>
        <v>0</v>
      </c>
      <c r="K84" s="37">
        <f t="shared" si="13"/>
        <v>0</v>
      </c>
      <c r="L84" s="37">
        <f t="shared" si="13"/>
        <v>0</v>
      </c>
      <c r="M84" s="37">
        <f t="shared" si="13"/>
        <v>0</v>
      </c>
      <c r="N84" s="37">
        <f t="shared" si="13"/>
        <v>0</v>
      </c>
      <c r="O84" s="37">
        <f t="shared" si="13"/>
        <v>0</v>
      </c>
      <c r="P84" s="37">
        <f t="shared" si="13"/>
        <v>0</v>
      </c>
      <c r="Q84" s="35"/>
      <c r="R84" s="40">
        <f t="shared" si="10"/>
        <v>0</v>
      </c>
    </row>
    <row r="85" spans="2:18" x14ac:dyDescent="0.25">
      <c r="B85" s="5" t="s">
        <v>77</v>
      </c>
      <c r="C85" s="30">
        <f>'P1 Presupuesto Aprobado'!D85</f>
        <v>0</v>
      </c>
      <c r="D85" s="6">
        <f>'P1 Presupuesto Aprobado'!E85</f>
        <v>0</v>
      </c>
      <c r="N85">
        <v>0</v>
      </c>
      <c r="O85">
        <v>0</v>
      </c>
      <c r="P85">
        <v>0</v>
      </c>
      <c r="R85" s="40">
        <f t="shared" si="10"/>
        <v>0</v>
      </c>
    </row>
    <row r="86" spans="2:18" x14ac:dyDescent="0.25">
      <c r="B86" s="10" t="s">
        <v>65</v>
      </c>
      <c r="C86" s="42">
        <f>C11+C77</f>
        <v>491684800</v>
      </c>
      <c r="D86" s="42">
        <f>D11+D77</f>
        <v>29865744.999999996</v>
      </c>
      <c r="E86" s="42">
        <f>E11+E77</f>
        <v>21321317.32</v>
      </c>
      <c r="F86" s="42">
        <f>F11+F77</f>
        <v>25033768.84</v>
      </c>
      <c r="G86" s="42">
        <f t="shared" ref="G86:Q86" si="14">G11+G77</f>
        <v>30669677.359999999</v>
      </c>
      <c r="H86" s="42">
        <f t="shared" si="14"/>
        <v>45841816.579999998</v>
      </c>
      <c r="I86" s="42">
        <f t="shared" si="14"/>
        <v>37221488.149999999</v>
      </c>
      <c r="J86" s="42">
        <f t="shared" si="14"/>
        <v>28898281.289999999</v>
      </c>
      <c r="K86" s="42">
        <f t="shared" si="14"/>
        <v>0</v>
      </c>
      <c r="L86" s="42">
        <f t="shared" si="14"/>
        <v>0</v>
      </c>
      <c r="M86" s="42"/>
      <c r="N86" s="42">
        <f t="shared" si="14"/>
        <v>0</v>
      </c>
      <c r="O86" s="42">
        <f t="shared" si="14"/>
        <v>0</v>
      </c>
      <c r="P86" s="42">
        <f t="shared" si="14"/>
        <v>0</v>
      </c>
      <c r="Q86" s="42">
        <f t="shared" si="14"/>
        <v>0</v>
      </c>
      <c r="R86" s="40">
        <f t="shared" si="10"/>
        <v>188986349.53999999</v>
      </c>
    </row>
    <row r="87" spans="2:18" x14ac:dyDescent="0.25">
      <c r="B87" t="s">
        <v>108</v>
      </c>
    </row>
    <row r="94" spans="2:18" ht="18.75" customHeight="1" x14ac:dyDescent="0.3">
      <c r="B94" s="45" t="s">
        <v>105</v>
      </c>
      <c r="C94" s="46"/>
      <c r="D94" s="46"/>
      <c r="E94" s="46"/>
      <c r="F94" s="46"/>
      <c r="G94" s="63" t="s">
        <v>109</v>
      </c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</row>
    <row r="95" spans="2:18" ht="18.75" customHeight="1" x14ac:dyDescent="0.25">
      <c r="B95" s="44" t="s">
        <v>104</v>
      </c>
      <c r="C95" s="47"/>
      <c r="D95" s="47"/>
      <c r="E95" s="47"/>
      <c r="F95" s="47"/>
      <c r="G95" s="64" t="s">
        <v>110</v>
      </c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</row>
  </sheetData>
  <mergeCells count="13">
    <mergeCell ref="L94:R94"/>
    <mergeCell ref="L95:R95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G94:K94"/>
    <mergeCell ref="G95:K95"/>
  </mergeCells>
  <pageMargins left="0.70866141732283472" right="0.70866141732283472" top="0.55118110236220474" bottom="0.74803149606299213" header="0.31496062992125984" footer="0.31496062992125984"/>
  <pageSetup paperSize="154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5" t="s">
        <v>78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3:17" ht="21" customHeight="1" x14ac:dyDescent="0.25">
      <c r="C4" s="73" t="s">
        <v>67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3:17" ht="15.75" x14ac:dyDescent="0.25">
      <c r="C5" s="70" t="s">
        <v>68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3:17" ht="15.75" customHeight="1" x14ac:dyDescent="0.25">
      <c r="C6" s="72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2022-07-06T12:27:42Z</cp:lastPrinted>
  <dcterms:created xsi:type="dcterms:W3CDTF">2021-07-29T18:58:50Z</dcterms:created>
  <dcterms:modified xsi:type="dcterms:W3CDTF">2022-07-06T19:45:26Z</dcterms:modified>
</cp:coreProperties>
</file>