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F131" i="1" l="1"/>
  <c r="H162" i="1"/>
  <c r="H161" i="1"/>
  <c r="H159" i="1"/>
  <c r="H158" i="1"/>
  <c r="H157" i="1"/>
  <c r="H156" i="1"/>
  <c r="H155" i="1"/>
  <c r="H154" i="1"/>
  <c r="H153" i="1"/>
  <c r="F130" i="1"/>
  <c r="F127" i="1"/>
  <c r="F125" i="1"/>
  <c r="F124" i="1"/>
  <c r="F113" i="1"/>
  <c r="F77" i="1"/>
  <c r="F39" i="1"/>
  <c r="E127" i="1"/>
  <c r="E125" i="1"/>
  <c r="E119" i="1"/>
  <c r="E114" i="1"/>
  <c r="E105" i="1"/>
  <c r="E100" i="1"/>
  <c r="E96" i="1"/>
  <c r="E92" i="1"/>
  <c r="E86" i="1"/>
  <c r="E82" i="1"/>
  <c r="E79" i="1"/>
  <c r="E72" i="1"/>
  <c r="E69" i="1"/>
  <c r="E64" i="1"/>
  <c r="E60" i="1"/>
  <c r="E56" i="1"/>
  <c r="E53" i="1"/>
  <c r="E50" i="1"/>
  <c r="E41" i="1"/>
  <c r="E35" i="1"/>
  <c r="E33" i="1"/>
  <c r="E27" i="1"/>
  <c r="E24" i="1"/>
  <c r="E21" i="1"/>
</calcChain>
</file>

<file path=xl/sharedStrings.xml><?xml version="1.0" encoding="utf-8"?>
<sst xmlns="http://schemas.openxmlformats.org/spreadsheetml/2006/main" count="136" uniqueCount="135">
  <si>
    <t>EJECUCIÓN PRESUPUESTARIA,  2013</t>
  </si>
  <si>
    <t>(En RD$)</t>
  </si>
  <si>
    <t>RD$</t>
  </si>
  <si>
    <t>BALANCE DISPONIBLE PARA COMPROMISOS PENDIENTES AL 31/12/2012</t>
  </si>
  <si>
    <t>TOTAL INGRESOS POR PARTIDAS PRESUPUESTARIAS,ENERO, 2013 (PRESUPUESTO ASIGNADO 2013)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</si>
  <si>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</si>
  <si>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</si>
  <si>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</si>
  <si>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</si>
  <si>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</si>
  <si>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</si>
  <si>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</si>
  <si>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</si>
  <si>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SUELDOS PARA CARGOS FIJOS</t>
  </si>
  <si>
    <t>Sueldos fijos</t>
  </si>
  <si>
    <t>Sueldos fijos personal en tramite de pension</t>
  </si>
  <si>
    <t>SUELDOS PERSONAL TEMPORERO</t>
  </si>
  <si>
    <t>Personal Contratado y/o Igualado</t>
  </si>
  <si>
    <t>Suplencias</t>
  </si>
  <si>
    <t>SOBRESUELDOS</t>
  </si>
  <si>
    <t>Compensacioon horas extras</t>
  </si>
  <si>
    <t>Compensación por servicios de Seguridad</t>
  </si>
  <si>
    <t>Comp. Por Resultados</t>
  </si>
  <si>
    <t>JORNALES</t>
  </si>
  <si>
    <t>Jornales</t>
  </si>
  <si>
    <t>HONORARIOS PROFESIONALES Y TÉCNICOS</t>
  </si>
  <si>
    <t>Honorarios por servicios especiales</t>
  </si>
  <si>
    <t>CONTRIBUCIONES A LA SEGURIDAD SOCIAL</t>
  </si>
  <si>
    <t>Contribuciones al seguro de salud</t>
  </si>
  <si>
    <t>Contribuciones al seguro de pensión (TSS)</t>
  </si>
  <si>
    <t>Contribuciones al seguro de riesgo laboral</t>
  </si>
  <si>
    <t>Total Servicios Personales</t>
  </si>
  <si>
    <t>02</t>
  </si>
  <si>
    <t>SERVICIOS NO PERSONALES</t>
  </si>
  <si>
    <t>SERVICIOS BÁSICOS</t>
  </si>
  <si>
    <t>Radio comunicación</t>
  </si>
  <si>
    <t>Comunicación larga distancia</t>
  </si>
  <si>
    <t>Comunicación local</t>
  </si>
  <si>
    <t>comunicación internet</t>
  </si>
  <si>
    <t>Electricidad</t>
  </si>
  <si>
    <t>Agua</t>
  </si>
  <si>
    <t>Lavandería, limpieza e higiene</t>
  </si>
  <si>
    <t>Residuos Sólidos (basura)</t>
  </si>
  <si>
    <t>PUBLICIDAD, IMPRESIÓN Y ENCUADERNACIÓN</t>
  </si>
  <si>
    <t>Publicidad y propaganda</t>
  </si>
  <si>
    <t>Impresión y encuadernación</t>
  </si>
  <si>
    <t>VIÁTICOS</t>
  </si>
  <si>
    <t>Viáticos dentro del país</t>
  </si>
  <si>
    <t>Viaticos fuera del pais</t>
  </si>
  <si>
    <t>TRANSPORTE Y ALMACENAJE</t>
  </si>
  <si>
    <t>Pasajes</t>
  </si>
  <si>
    <t>Fletes</t>
  </si>
  <si>
    <t>Peajes</t>
  </si>
  <si>
    <t>ALQUILERES</t>
  </si>
  <si>
    <t>Edificios y Locales</t>
  </si>
  <si>
    <t xml:space="preserve">Equipo de Transporte, Traccion y Elevacion </t>
  </si>
  <si>
    <t>Otros Alquileres</t>
  </si>
  <si>
    <t>SEGUROS</t>
  </si>
  <si>
    <t>Seguros de bienes muebles</t>
  </si>
  <si>
    <t>Seguros de personas</t>
  </si>
  <si>
    <t>CONSERVACION REP. MENORES Y CONST. TEMP.</t>
  </si>
  <si>
    <t>Obras menores</t>
  </si>
  <si>
    <t>Maquinarias y equipos</t>
  </si>
  <si>
    <t>OTROS SERVICIOS NO PERSONALES</t>
  </si>
  <si>
    <t>Comisiones y gastos bancarios</t>
  </si>
  <si>
    <t>Servicios profesionales y tecnicos</t>
  </si>
  <si>
    <t>Impuestos derechos y tasas</t>
  </si>
  <si>
    <t>Otros servicios no personales</t>
  </si>
  <si>
    <t>Subtotal Servicios No Personales</t>
  </si>
  <si>
    <t>03</t>
  </si>
  <si>
    <t>MATERIALES Y SUMINISTROS</t>
  </si>
  <si>
    <t>ALIMENTOS Y PRODUCTOS AGROFORESTALES</t>
  </si>
  <si>
    <t>Alimentos y bebidas para personas (actividades)</t>
  </si>
  <si>
    <t>Productos agroforestar y pecuarios</t>
  </si>
  <si>
    <t>TEXTILES Y VESTUARIOS</t>
  </si>
  <si>
    <t>Acobados textiles</t>
  </si>
  <si>
    <t>Prenda de vestir</t>
  </si>
  <si>
    <t>PRODUCTOS DE PAPEL, CARTÓN E IMPRESOS</t>
  </si>
  <si>
    <t>Papel de escritorio</t>
  </si>
  <si>
    <t>Productos de papel y cartón</t>
  </si>
  <si>
    <t>Productos de artes Graficas(Logos y Letreros)</t>
  </si>
  <si>
    <t>Libro revista y periodicos</t>
  </si>
  <si>
    <t>Especies timbradas y valoradas</t>
  </si>
  <si>
    <t>COMBUSTIBLES, LUBRICANTES, PRODUCTOS QUÍMICOS Y CONEXOS</t>
  </si>
  <si>
    <t>Combustibles y lubricantes</t>
  </si>
  <si>
    <t>Productos Quimicos y Conexos</t>
  </si>
  <si>
    <t>Productos farmaceuticos</t>
  </si>
  <si>
    <t>PRODUCTOS DE CUERO, CAUCHO Y PLASTICOS</t>
  </si>
  <si>
    <t>Llantas y neumaticos</t>
  </si>
  <si>
    <t>Articulos de caucho</t>
  </si>
  <si>
    <t>Productos de plasticos</t>
  </si>
  <si>
    <t>Productos de Minerales Metalicos y no Metalicos</t>
  </si>
  <si>
    <t>Productos de vidro, loza y pocelanao</t>
  </si>
  <si>
    <t>Cemento, cal y yeso</t>
  </si>
  <si>
    <t>Productos Metalicos</t>
  </si>
  <si>
    <t>PRODUCTOS Y ÚTILES VARIOS</t>
  </si>
  <si>
    <t>Material de limpieza</t>
  </si>
  <si>
    <t>Utiles de escritorio, oficina y enseñanza</t>
  </si>
  <si>
    <t>Utiles de Deportes y recreativos</t>
  </si>
  <si>
    <t>Utiles de cocina y comerdor</t>
  </si>
  <si>
    <t>Productos eléctricos y afines</t>
  </si>
  <si>
    <t>Materiales de Informática</t>
  </si>
  <si>
    <t>Utiles  varios</t>
  </si>
  <si>
    <t>Subtotal Materiales y Suministros</t>
  </si>
  <si>
    <t>TRANSFERENCIA CORRIENTES AL SECTOR PRIVADO</t>
  </si>
  <si>
    <t>Ayudas y donaciones</t>
  </si>
  <si>
    <t>Becas y viajes de estudios</t>
  </si>
  <si>
    <t>06</t>
  </si>
  <si>
    <t>ACTIVOS NO FINANCIEROS</t>
  </si>
  <si>
    <t>Maquinarias y Equipos</t>
  </si>
  <si>
    <t>Equipo Educacional y Recreativo</t>
  </si>
  <si>
    <t>Equipos de computos</t>
  </si>
  <si>
    <t>Equipos de comunicación</t>
  </si>
  <si>
    <t>Equipos y muebles de oficina</t>
  </si>
  <si>
    <t>Subtotal Activos no Financieros</t>
  </si>
  <si>
    <t>CONSTRUCCIONES Y MEJORAS</t>
  </si>
  <si>
    <t>Edificacion y mejoras</t>
  </si>
  <si>
    <t>OTROS ACTIVOS</t>
  </si>
  <si>
    <t>Programas de computacion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</si>
  <si>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</si>
  <si>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</si>
  <si>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</si>
  <si>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</si>
  <si>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</si>
  <si>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</si>
  <si>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</si>
  <si>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</si>
  <si>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</si>
  <si>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</si>
  <si>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</si>
  <si>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</si>
  <si>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</si>
  <si>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</si>
  <si>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</si>
  <si>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Período del 01/01/2013 al 31/10/2013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</si>
</sst>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/>
    <xf numFmtId="0" fontId="1" fillId="0" borderId="0" xfId="1"/>
    <xf numFmtId="0" fontId="3" fillId="0" borderId="0" xfId="1" applyFont="1"/>
    <xf numFmtId="165" fontId="3" fillId="0" borderId="0" xfId="2" applyFont="1"/>
    <xf numFmtId="0" fontId="2" fillId="0" borderId="0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4" applyFont="1" applyBorder="1" applyAlignment="1">
      <alignment wrapText="1"/>
    </xf>
    <xf numFmtId="0" fontId="3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7" fillId="0" borderId="1" xfId="4" applyFont="1" applyBorder="1">
      <alignment wrapText="1"/>
    </xf>
    <xf numFmtId="0" fontId="2" fillId="0" borderId="0" xfId="4" applyFont="1">
      <alignment wrapText="1"/>
    </xf>
    <xf numFmtId="0" fontId="3" fillId="0" borderId="0" xfId="1" applyFont="1" applyBorder="1"/>
    <xf numFmtId="165" fontId="3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wrapText="1"/>
    </xf>
    <xf numFmtId="164" fontId="2" fillId="0" borderId="0" xfId="3" applyFont="1" applyFill="1" applyBorder="1" applyAlignment="1">
      <alignment horizontal="right"/>
    </xf>
    <xf numFmtId="164" fontId="3" fillId="0" borderId="0" xfId="3" applyFont="1" applyFill="1" applyBorder="1" applyAlignment="1">
      <alignment horizontal="right"/>
    </xf>
    <xf numFmtId="165" fontId="2" fillId="0" borderId="0" xfId="2" applyFont="1"/>
    <xf numFmtId="166" fontId="5" fillId="0" borderId="0" xfId="2" applyNumberFormat="1" applyFont="1" applyBorder="1"/>
    <xf numFmtId="0" fontId="3" fillId="0" borderId="0" xfId="1" applyFont="1" applyFill="1" applyBorder="1"/>
    <xf numFmtId="14" fontId="3" fillId="0" borderId="0" xfId="4" applyNumberFormat="1" applyFont="1" applyAlignment="1">
      <alignment horizontal="left" wrapText="1"/>
    </xf>
    <xf numFmtId="165" fontId="3" fillId="0" borderId="0" xfId="2" applyFont="1" applyFill="1"/>
    <xf numFmtId="167" fontId="3" fillId="0" borderId="0" xfId="5" applyNumberFormat="1" applyFont="1" applyAlignment="1">
      <alignment wrapText="1"/>
    </xf>
    <xf numFmtId="165" fontId="5" fillId="0" borderId="0" xfId="2" applyFont="1" applyBorder="1" applyAlignment="1">
      <alignment horizontal="center"/>
    </xf>
    <xf numFmtId="165" fontId="8" fillId="0" borderId="0" xfId="2" applyFont="1"/>
    <xf numFmtId="164" fontId="3" fillId="0" borderId="1" xfId="3" applyFont="1" applyFill="1" applyBorder="1" applyAlignment="1">
      <alignment horizontal="right"/>
    </xf>
    <xf numFmtId="4" fontId="3" fillId="0" borderId="0" xfId="4" applyNumberFormat="1" applyFont="1" applyBorder="1">
      <alignment wrapText="1"/>
    </xf>
    <xf numFmtId="0" fontId="6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5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5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0" fontId="5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3" fillId="2" borderId="0" xfId="3" applyFont="1" applyFill="1" applyBorder="1" applyAlignment="1">
      <alignment horizontal="right"/>
    </xf>
    <xf numFmtId="165" fontId="5" fillId="2" borderId="0" xfId="2" applyFont="1" applyFill="1" applyBorder="1"/>
    <xf numFmtId="4" fontId="9" fillId="0" borderId="3" xfId="2" applyNumberFormat="1" applyFont="1" applyBorder="1" applyAlignment="1"/>
    <xf numFmtId="4" fontId="10" fillId="0" borderId="0" xfId="2" applyNumberFormat="1" applyFont="1" applyBorder="1" applyAlignment="1"/>
    <xf numFmtId="4" fontId="10" fillId="0" borderId="4" xfId="2" applyNumberFormat="1" applyFont="1" applyBorder="1" applyAlignment="1"/>
    <xf numFmtId="0" fontId="3" fillId="0" borderId="0" xfId="1" applyFont="1" applyBorder="1" applyAlignment="1">
      <alignment horizontal="left"/>
    </xf>
    <xf numFmtId="165" fontId="11" fillId="0" borderId="0" xfId="2" applyFont="1" applyBorder="1"/>
    <xf numFmtId="165" fontId="2" fillId="0" borderId="0" xfId="2" applyFont="1" applyFill="1"/>
    <xf numFmtId="165" fontId="3" fillId="0" borderId="0" xfId="2" applyFont="1" applyFill="1" applyAlignment="1">
      <alignment horizontal="center"/>
    </xf>
    <xf numFmtId="0" fontId="2" fillId="0" borderId="0" xfId="1" applyFont="1" applyFill="1" applyBorder="1"/>
    <xf numFmtId="0" fontId="5" fillId="0" borderId="0" xfId="1" applyFont="1" applyFill="1" applyBorder="1"/>
    <xf numFmtId="0" fontId="5" fillId="0" borderId="0" xfId="1" applyFont="1" applyAlignment="1">
      <alignment horizontal="center"/>
    </xf>
    <xf numFmtId="0" fontId="12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165" fontId="13" fillId="0" borderId="0" xfId="2" applyFont="1"/>
    <xf numFmtId="0" fontId="1" fillId="3" borderId="0" xfId="1" applyFill="1" applyBorder="1" applyAlignment="1">
      <alignment horizontal="center"/>
    </xf>
    <xf numFmtId="164" fontId="3" fillId="3" borderId="0" xfId="3" applyFont="1" applyFill="1" applyBorder="1" applyAlignment="1">
      <alignment horizontal="right"/>
    </xf>
    <xf numFmtId="0" fontId="5" fillId="3" borderId="0" xfId="1" applyFont="1" applyFill="1" applyBorder="1" applyAlignment="1">
      <alignment horizontal="center"/>
    </xf>
    <xf numFmtId="0" fontId="5" fillId="3" borderId="0" xfId="1" applyFont="1" applyFill="1" applyBorder="1"/>
    <xf numFmtId="4" fontId="5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3" fillId="4" borderId="0" xfId="3" applyFont="1" applyFill="1" applyBorder="1" applyAlignment="1">
      <alignment horizontal="right"/>
    </xf>
    <xf numFmtId="165" fontId="3" fillId="6" borderId="0" xfId="2" applyFont="1" applyFill="1" applyBorder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5" fillId="6" borderId="0" xfId="1" applyFont="1" applyFill="1" applyBorder="1"/>
    <xf numFmtId="164" fontId="3" fillId="6" borderId="0" xfId="3" applyFont="1" applyFill="1" applyBorder="1" applyAlignment="1">
      <alignment horizontal="right"/>
    </xf>
    <xf numFmtId="165" fontId="5" fillId="6" borderId="2" xfId="2" applyFont="1" applyFill="1" applyBorder="1"/>
    <xf numFmtId="164" fontId="0" fillId="6" borderId="0" xfId="0" applyNumberFormat="1" applyFill="1"/>
    <xf numFmtId="165" fontId="3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0" borderId="0" xfId="2" applyFont="1" applyAlignment="1">
      <alignment horizontal="center"/>
    </xf>
    <xf numFmtId="0" fontId="4" fillId="0" borderId="0" xfId="4" applyFont="1" applyBorder="1" applyAlignment="1">
      <alignment horizontal="center" wrapText="1"/>
    </xf>
    <xf numFmtId="0" fontId="5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tabSelected="1" workbookViewId="0">
      <selection activeCell="F4" sqref="F4"/>
    </sheetView>
  </sheetViews>
  <sheetFormatPr baseColWidth="10" defaultRowHeight="15" x14ac:dyDescent="0.25"/>
  <cols>
    <col min="1" max="1" width="10.85546875" customWidth="1"/>
    <col min="4" max="4" width="62" customWidth="1"/>
    <col min="5" max="5" width="25.42578125" customWidth="1"/>
    <col min="6" max="6" width="20.5703125" customWidth="1"/>
    <col min="7" max="7" width="32" customWidth="1"/>
    <col min="8" max="8" width="1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x14ac:dyDescent="0.25">
      <c r="A3" s="2"/>
      <c r="B3" s="2"/>
      <c r="C3" s="2"/>
      <c r="D3" s="59"/>
      <c r="E3" s="2"/>
      <c r="F3" s="2"/>
      <c r="G3" s="2"/>
      <c r="H3" s="2"/>
    </row>
    <row r="5" spans="1:8" x14ac:dyDescent="0.25">
      <c r="A5" s="2"/>
      <c r="B5" s="2"/>
      <c r="C5" s="2"/>
      <c r="D5" s="2"/>
      <c r="E5" s="59"/>
      <c r="F5" s="2"/>
      <c r="G5" s="2"/>
      <c r="H5" s="2"/>
    </row>
    <row r="6" spans="1:8" ht="18" x14ac:dyDescent="0.25">
      <c r="A6" s="83"/>
      <c r="B6" s="83"/>
      <c r="C6" s="83"/>
      <c r="D6" s="83"/>
      <c r="E6" s="83"/>
      <c r="F6" s="83"/>
      <c r="G6" s="11"/>
      <c r="H6" s="11"/>
    </row>
    <row r="7" spans="1:8" x14ac:dyDescent="0.25">
      <c r="A7" s="7"/>
      <c r="B7" s="7"/>
      <c r="C7" s="7"/>
      <c r="D7" s="3"/>
      <c r="E7" s="2"/>
      <c r="F7" s="2"/>
      <c r="G7" s="2"/>
      <c r="H7" s="2"/>
    </row>
    <row r="8" spans="1:8" ht="15.75" x14ac:dyDescent="0.25">
      <c r="A8" s="84" t="s">
        <v>0</v>
      </c>
      <c r="B8" s="84"/>
      <c r="C8" s="84"/>
      <c r="D8" s="84"/>
      <c r="E8" s="84"/>
      <c r="F8" s="84"/>
      <c r="G8" s="2"/>
      <c r="H8" s="2"/>
    </row>
    <row r="9" spans="1:8" ht="15.75" x14ac:dyDescent="0.25">
      <c r="A9" s="84" t="s">
        <v>134</v>
      </c>
      <c r="B9" s="84"/>
      <c r="C9" s="84"/>
      <c r="D9" s="84"/>
      <c r="E9" s="84"/>
      <c r="F9" s="84"/>
      <c r="G9" s="2"/>
      <c r="H9" s="2"/>
    </row>
    <row r="10" spans="1:8" ht="15.75" x14ac:dyDescent="0.25">
      <c r="A10" s="84" t="s">
        <v>1</v>
      </c>
      <c r="B10" s="84"/>
      <c r="C10" s="84"/>
      <c r="D10" s="84"/>
      <c r="E10" s="84"/>
      <c r="F10" s="84"/>
      <c r="G10" s="2"/>
      <c r="H10" s="2"/>
    </row>
    <row r="11" spans="1:8" ht="15.75" x14ac:dyDescent="0.25">
      <c r="A11" s="58"/>
      <c r="B11" s="58"/>
      <c r="C11" s="58"/>
      <c r="D11" s="58"/>
      <c r="E11" s="58"/>
      <c r="F11" s="58"/>
      <c r="G11" s="2"/>
      <c r="H11" s="2"/>
    </row>
    <row r="12" spans="1:8" ht="15.75" x14ac:dyDescent="0.25">
      <c r="A12" s="58"/>
      <c r="B12" s="58"/>
      <c r="C12" s="58"/>
      <c r="D12" s="58"/>
      <c r="E12" s="58"/>
      <c r="F12" s="58"/>
      <c r="G12" s="2"/>
      <c r="H12" s="2"/>
    </row>
    <row r="13" spans="1:8" ht="15.75" x14ac:dyDescent="0.25">
      <c r="A13" s="8"/>
      <c r="B13" s="8"/>
      <c r="C13" s="8"/>
      <c r="D13" s="16"/>
      <c r="E13" s="17"/>
      <c r="F13" s="31" t="s">
        <v>2</v>
      </c>
      <c r="G13" s="2"/>
      <c r="H13" s="2"/>
    </row>
    <row r="14" spans="1:8" x14ac:dyDescent="0.25">
      <c r="A14" s="52" t="s">
        <v>3</v>
      </c>
      <c r="B14" s="52"/>
      <c r="C14" s="18"/>
      <c r="D14" s="9"/>
      <c r="E14" s="19"/>
      <c r="F14" s="50"/>
      <c r="G14" s="2"/>
      <c r="H14" s="2"/>
    </row>
    <row r="15" spans="1:8" ht="15.75" thickBot="1" x14ac:dyDescent="0.3">
      <c r="A15" s="52" t="s">
        <v>4</v>
      </c>
      <c r="B15" s="52"/>
      <c r="C15" s="18"/>
      <c r="D15" s="9"/>
      <c r="E15" s="19"/>
      <c r="F15" s="51">
        <v>277656727</v>
      </c>
      <c r="G15" s="2"/>
      <c r="H15" s="2"/>
    </row>
    <row r="16" spans="1:8" ht="15.75" thickBot="1" x14ac:dyDescent="0.3">
      <c r="A16" s="18" t="s">
        <v>5</v>
      </c>
      <c r="B16" s="18"/>
      <c r="C16" s="8"/>
      <c r="D16" s="16"/>
      <c r="E16" s="19"/>
      <c r="F16" s="49">
        <v>277656727</v>
      </c>
      <c r="G16" s="2"/>
      <c r="H16" s="2"/>
    </row>
    <row r="17" spans="1:7" ht="16.5" thickTop="1" x14ac:dyDescent="0.25">
      <c r="A17" s="18"/>
      <c r="B17" s="8"/>
      <c r="C17" s="8"/>
      <c r="D17" s="16"/>
      <c r="E17" s="19"/>
      <c r="F17" s="26"/>
      <c r="G17" s="2"/>
    </row>
    <row r="18" spans="1:7" ht="15.75" x14ac:dyDescent="0.25">
      <c r="A18" s="85" t="s">
        <v>6</v>
      </c>
      <c r="B18" s="85"/>
      <c r="C18" s="85"/>
      <c r="D18" s="85"/>
      <c r="E18" s="85"/>
      <c r="F18" s="26"/>
      <c r="G18" s="29"/>
    </row>
    <row r="19" spans="1:7" ht="15.75" x14ac:dyDescent="0.25">
      <c r="A19" s="35" t="s">
        <v>7</v>
      </c>
      <c r="B19" s="35" t="s">
        <v>8</v>
      </c>
      <c r="C19" s="35" t="s">
        <v>9</v>
      </c>
      <c r="D19" s="36" t="s">
        <v>10</v>
      </c>
      <c r="E19" s="37">
        <v>2013</v>
      </c>
      <c r="F19" s="17"/>
      <c r="G19" s="29"/>
    </row>
    <row r="20" spans="1:7" ht="15.75" x14ac:dyDescent="0.25">
      <c r="A20" s="38" t="s">
        <v>11</v>
      </c>
      <c r="B20" s="39"/>
      <c r="C20" s="39"/>
      <c r="D20" s="40" t="s">
        <v>12</v>
      </c>
      <c r="E20" s="41">
        <v>92896573.780000001</v>
      </c>
      <c r="F20" s="17"/>
      <c r="G20" s="55"/>
    </row>
    <row r="21" spans="1:7" x14ac:dyDescent="0.25">
      <c r="A21" s="12"/>
      <c r="B21" s="5">
        <v>11</v>
      </c>
      <c r="C21" s="12"/>
      <c r="D21" s="20" t="s">
        <v>13</v>
      </c>
      <c r="E21" s="23">
        <f>E22+E23</f>
        <v>56677055</v>
      </c>
      <c r="F21" s="17"/>
      <c r="G21" s="29"/>
    </row>
    <row r="22" spans="1:7" x14ac:dyDescent="0.25">
      <c r="A22" s="12"/>
      <c r="B22" s="12"/>
      <c r="C22" s="12">
        <v>111</v>
      </c>
      <c r="D22" s="6" t="s">
        <v>14</v>
      </c>
      <c r="E22" s="24">
        <v>55664417.5</v>
      </c>
      <c r="F22" s="53"/>
      <c r="G22" s="29"/>
    </row>
    <row r="23" spans="1:7" x14ac:dyDescent="0.25">
      <c r="A23" s="12"/>
      <c r="B23" s="12"/>
      <c r="C23" s="12">
        <v>112</v>
      </c>
      <c r="D23" s="6" t="s">
        <v>15</v>
      </c>
      <c r="E23" s="24">
        <v>1012637.5</v>
      </c>
      <c r="F23" s="53"/>
      <c r="G23" s="29"/>
    </row>
    <row r="24" spans="1:7" x14ac:dyDescent="0.25">
      <c r="A24" s="12"/>
      <c r="B24" s="5">
        <v>12</v>
      </c>
      <c r="C24" s="12"/>
      <c r="D24" s="20" t="s">
        <v>16</v>
      </c>
      <c r="E24" s="23">
        <f>E25+E26</f>
        <v>27278902.07</v>
      </c>
      <c r="F24" s="17"/>
      <c r="G24" s="29"/>
    </row>
    <row r="25" spans="1:7" x14ac:dyDescent="0.25">
      <c r="A25" s="12"/>
      <c r="B25" s="12"/>
      <c r="C25" s="12">
        <v>121</v>
      </c>
      <c r="D25" s="6" t="s">
        <v>17</v>
      </c>
      <c r="E25" s="24">
        <v>27170902.07</v>
      </c>
      <c r="F25" s="17"/>
      <c r="G25" s="29"/>
    </row>
    <row r="26" spans="1:7" x14ac:dyDescent="0.25">
      <c r="A26" s="12"/>
      <c r="B26" s="12"/>
      <c r="C26" s="12">
        <v>123</v>
      </c>
      <c r="D26" s="6" t="s">
        <v>18</v>
      </c>
      <c r="E26" s="24">
        <v>108000</v>
      </c>
      <c r="F26" s="17"/>
      <c r="G26" s="29"/>
    </row>
    <row r="27" spans="1:7" x14ac:dyDescent="0.25">
      <c r="A27" s="5"/>
      <c r="B27" s="5">
        <v>13</v>
      </c>
      <c r="C27" s="5"/>
      <c r="D27" s="20" t="s">
        <v>19</v>
      </c>
      <c r="E27" s="23">
        <f>E28+E29+E30</f>
        <v>17615701</v>
      </c>
      <c r="F27" s="17"/>
      <c r="G27" s="29"/>
    </row>
    <row r="28" spans="1:7" x14ac:dyDescent="0.25">
      <c r="A28" s="5"/>
      <c r="B28" s="5"/>
      <c r="C28" s="12">
        <v>133</v>
      </c>
      <c r="D28" s="6" t="s">
        <v>20</v>
      </c>
      <c r="E28" s="24">
        <v>8615892.25</v>
      </c>
      <c r="F28" s="17"/>
      <c r="G28" s="29"/>
    </row>
    <row r="29" spans="1:7" x14ac:dyDescent="0.25">
      <c r="A29" s="12"/>
      <c r="B29" s="12"/>
      <c r="C29" s="12">
        <v>137</v>
      </c>
      <c r="D29" s="6" t="s">
        <v>21</v>
      </c>
      <c r="E29" s="24">
        <v>4434000</v>
      </c>
      <c r="F29" s="17"/>
      <c r="G29" s="29"/>
    </row>
    <row r="30" spans="1:7" x14ac:dyDescent="0.25">
      <c r="A30" s="12"/>
      <c r="B30" s="12"/>
      <c r="C30" s="12">
        <v>138</v>
      </c>
      <c r="D30" s="6" t="s">
        <v>22</v>
      </c>
      <c r="E30" s="24">
        <v>4565808.75</v>
      </c>
      <c r="F30" s="17"/>
      <c r="G30" s="29"/>
    </row>
    <row r="31" spans="1:7" x14ac:dyDescent="0.25">
      <c r="A31" s="12"/>
      <c r="B31" s="12">
        <v>14</v>
      </c>
      <c r="C31" s="12"/>
      <c r="D31" s="20" t="s">
        <v>23</v>
      </c>
      <c r="E31" s="23"/>
      <c r="F31" s="17"/>
      <c r="G31" s="29"/>
    </row>
    <row r="32" spans="1:7" x14ac:dyDescent="0.25">
      <c r="A32" s="12"/>
      <c r="B32" s="12"/>
      <c r="C32" s="12">
        <v>141</v>
      </c>
      <c r="D32" s="6" t="s">
        <v>24</v>
      </c>
      <c r="E32" s="24">
        <v>0</v>
      </c>
      <c r="F32" s="17"/>
      <c r="G32" s="29"/>
    </row>
    <row r="33" spans="1:7" x14ac:dyDescent="0.25">
      <c r="A33" s="5"/>
      <c r="B33" s="5">
        <v>15</v>
      </c>
      <c r="C33" s="5"/>
      <c r="D33" s="20" t="s">
        <v>25</v>
      </c>
      <c r="E33" s="23">
        <f>E34</f>
        <v>797028</v>
      </c>
      <c r="F33" s="17"/>
      <c r="G33" s="29"/>
    </row>
    <row r="34" spans="1:7" x14ac:dyDescent="0.25">
      <c r="A34" s="12"/>
      <c r="B34" s="12"/>
      <c r="C34" s="12">
        <v>151</v>
      </c>
      <c r="D34" s="6" t="s">
        <v>26</v>
      </c>
      <c r="E34" s="24">
        <v>797028</v>
      </c>
      <c r="F34" s="17"/>
      <c r="G34" s="29"/>
    </row>
    <row r="35" spans="1:7" x14ac:dyDescent="0.25">
      <c r="A35" s="10"/>
      <c r="B35" s="10">
        <v>19</v>
      </c>
      <c r="C35" s="10"/>
      <c r="D35" s="9" t="s">
        <v>27</v>
      </c>
      <c r="E35" s="23">
        <f>E36+E37+E38</f>
        <v>11638338.84</v>
      </c>
      <c r="F35" s="17"/>
      <c r="G35" s="29"/>
    </row>
    <row r="36" spans="1:7" x14ac:dyDescent="0.25">
      <c r="A36" s="10"/>
      <c r="B36" s="10"/>
      <c r="C36" s="21">
        <v>191</v>
      </c>
      <c r="D36" s="16" t="s">
        <v>28</v>
      </c>
      <c r="E36" s="24">
        <v>5231698.07</v>
      </c>
      <c r="F36" s="17"/>
      <c r="G36" s="54"/>
    </row>
    <row r="37" spans="1:7" x14ac:dyDescent="0.25">
      <c r="A37" s="13"/>
      <c r="B37" s="13"/>
      <c r="C37" s="13">
        <v>192</v>
      </c>
      <c r="D37" s="16" t="s">
        <v>29</v>
      </c>
      <c r="E37" s="24">
        <v>5851010.9199999999</v>
      </c>
      <c r="F37" s="17"/>
      <c r="G37" s="29"/>
    </row>
    <row r="38" spans="1:7" x14ac:dyDescent="0.25">
      <c r="A38" s="13"/>
      <c r="B38" s="13"/>
      <c r="C38" s="13">
        <v>193</v>
      </c>
      <c r="D38" s="16" t="s">
        <v>30</v>
      </c>
      <c r="E38" s="33">
        <v>555629.85</v>
      </c>
      <c r="F38" s="17"/>
      <c r="G38" s="29"/>
    </row>
    <row r="39" spans="1:7" x14ac:dyDescent="0.25">
      <c r="A39" s="13"/>
      <c r="B39" s="13"/>
      <c r="C39" s="13"/>
      <c r="D39" s="9" t="s">
        <v>31</v>
      </c>
      <c r="E39" s="17"/>
      <c r="F39" s="72">
        <f>E21+E24+E27+E33+E35</f>
        <v>114007024.91</v>
      </c>
      <c r="G39" s="29"/>
    </row>
    <row r="40" spans="1:7" ht="15.75" x14ac:dyDescent="0.25">
      <c r="A40" s="42" t="s">
        <v>32</v>
      </c>
      <c r="B40" s="43"/>
      <c r="C40" s="43"/>
      <c r="D40" s="44" t="s">
        <v>33</v>
      </c>
      <c r="E40" s="41">
        <v>23739340.949999999</v>
      </c>
      <c r="F40" s="17"/>
      <c r="G40" s="17"/>
    </row>
    <row r="41" spans="1:7" x14ac:dyDescent="0.25">
      <c r="A41" s="10"/>
      <c r="B41" s="10">
        <v>21</v>
      </c>
      <c r="C41" s="10"/>
      <c r="D41" s="9" t="s">
        <v>34</v>
      </c>
      <c r="E41" s="23">
        <f>E42+E43+E44+E45+E46+E47+E48+E49</f>
        <v>8863784</v>
      </c>
      <c r="F41" s="17"/>
      <c r="G41" s="23"/>
    </row>
    <row r="42" spans="1:7" x14ac:dyDescent="0.25">
      <c r="A42" s="21"/>
      <c r="B42" s="21"/>
      <c r="C42" s="21">
        <v>211</v>
      </c>
      <c r="D42" s="16" t="s">
        <v>35</v>
      </c>
      <c r="E42" s="24">
        <v>0</v>
      </c>
      <c r="F42" s="17"/>
      <c r="G42" s="24"/>
    </row>
    <row r="43" spans="1:7" x14ac:dyDescent="0.25">
      <c r="A43" s="21"/>
      <c r="B43" s="21"/>
      <c r="C43" s="21">
        <v>212</v>
      </c>
      <c r="D43" s="16" t="s">
        <v>36</v>
      </c>
      <c r="E43" s="24">
        <v>11227.1</v>
      </c>
      <c r="F43" s="17"/>
      <c r="G43" s="24"/>
    </row>
    <row r="44" spans="1:7" x14ac:dyDescent="0.25">
      <c r="A44" s="21"/>
      <c r="B44" s="21"/>
      <c r="C44" s="21">
        <v>213</v>
      </c>
      <c r="D44" s="16" t="s">
        <v>37</v>
      </c>
      <c r="E44" s="24">
        <v>2310693.87</v>
      </c>
      <c r="F44" s="17"/>
      <c r="G44" s="24"/>
    </row>
    <row r="45" spans="1:7" x14ac:dyDescent="0.25">
      <c r="A45" s="21"/>
      <c r="B45" s="21"/>
      <c r="C45" s="21">
        <v>215</v>
      </c>
      <c r="D45" s="16" t="s">
        <v>38</v>
      </c>
      <c r="E45" s="24">
        <v>2120673.64</v>
      </c>
      <c r="F45" s="17"/>
      <c r="G45" s="24"/>
    </row>
    <row r="46" spans="1:7" x14ac:dyDescent="0.25">
      <c r="A46" s="13"/>
      <c r="B46" s="13"/>
      <c r="C46" s="13">
        <v>221</v>
      </c>
      <c r="D46" s="16" t="s">
        <v>39</v>
      </c>
      <c r="E46" s="24">
        <v>2022067.73</v>
      </c>
      <c r="F46" s="17"/>
      <c r="G46" s="29"/>
    </row>
    <row r="47" spans="1:7" x14ac:dyDescent="0.25">
      <c r="A47" s="13"/>
      <c r="B47" s="13"/>
      <c r="C47" s="13">
        <v>222</v>
      </c>
      <c r="D47" s="16" t="s">
        <v>40</v>
      </c>
      <c r="E47" s="24">
        <v>19032</v>
      </c>
      <c r="F47" s="17"/>
      <c r="G47" s="29"/>
    </row>
    <row r="48" spans="1:7" x14ac:dyDescent="0.25">
      <c r="A48" s="13"/>
      <c r="B48" s="13"/>
      <c r="C48" s="13">
        <v>223</v>
      </c>
      <c r="D48" s="27" t="s">
        <v>41</v>
      </c>
      <c r="E48" s="24">
        <v>2370057.66</v>
      </c>
      <c r="F48" s="17"/>
      <c r="G48" s="29"/>
    </row>
    <row r="49" spans="1:8" x14ac:dyDescent="0.25">
      <c r="A49" s="13"/>
      <c r="B49" s="13"/>
      <c r="C49" s="13">
        <v>224</v>
      </c>
      <c r="D49" s="16" t="s">
        <v>42</v>
      </c>
      <c r="E49" s="24">
        <v>10032</v>
      </c>
      <c r="F49" s="17"/>
      <c r="G49" s="29"/>
      <c r="H49" s="2"/>
    </row>
    <row r="50" spans="1:8" x14ac:dyDescent="0.25">
      <c r="A50" s="10"/>
      <c r="B50" s="10">
        <v>23</v>
      </c>
      <c r="C50" s="10"/>
      <c r="D50" s="9" t="s">
        <v>43</v>
      </c>
      <c r="E50" s="23">
        <f>E51+E52</f>
        <v>5067695.25</v>
      </c>
      <c r="F50" s="17"/>
      <c r="G50" s="23"/>
      <c r="H50" s="2"/>
    </row>
    <row r="51" spans="1:8" x14ac:dyDescent="0.25">
      <c r="A51" s="13"/>
      <c r="B51" s="13"/>
      <c r="C51" s="13">
        <v>231</v>
      </c>
      <c r="D51" s="16" t="s">
        <v>44</v>
      </c>
      <c r="E51" s="24">
        <v>5067695.25</v>
      </c>
      <c r="F51" s="17"/>
      <c r="G51" s="29"/>
      <c r="H51" s="2"/>
    </row>
    <row r="52" spans="1:8" x14ac:dyDescent="0.25">
      <c r="A52" s="13"/>
      <c r="B52" s="13"/>
      <c r="C52" s="13">
        <v>232</v>
      </c>
      <c r="D52" s="16" t="s">
        <v>45</v>
      </c>
      <c r="E52" s="24">
        <v>0</v>
      </c>
      <c r="F52" s="17"/>
      <c r="G52" s="29"/>
      <c r="H52" s="2"/>
    </row>
    <row r="53" spans="1:8" x14ac:dyDescent="0.25">
      <c r="A53" s="10"/>
      <c r="B53" s="10">
        <v>24</v>
      </c>
      <c r="C53" s="10"/>
      <c r="D53" s="9" t="s">
        <v>46</v>
      </c>
      <c r="E53" s="23">
        <f>E54+E55</f>
        <v>1012905.54</v>
      </c>
      <c r="F53" s="17"/>
      <c r="G53" s="23"/>
      <c r="H53" s="2"/>
    </row>
    <row r="54" spans="1:8" x14ac:dyDescent="0.25">
      <c r="A54" s="10"/>
      <c r="B54" s="10"/>
      <c r="C54" s="21">
        <v>241</v>
      </c>
      <c r="D54" s="16" t="s">
        <v>47</v>
      </c>
      <c r="E54" s="24">
        <v>0</v>
      </c>
      <c r="F54" s="17"/>
      <c r="G54" s="29"/>
      <c r="H54" s="2"/>
    </row>
    <row r="55" spans="1:8" x14ac:dyDescent="0.25">
      <c r="A55" s="10"/>
      <c r="B55" s="10"/>
      <c r="C55" s="21">
        <v>242</v>
      </c>
      <c r="D55" s="27" t="s">
        <v>48</v>
      </c>
      <c r="E55" s="24">
        <v>1012905.54</v>
      </c>
      <c r="F55" s="17"/>
      <c r="G55" s="29"/>
      <c r="H55" s="2"/>
    </row>
    <row r="56" spans="1:8" x14ac:dyDescent="0.25">
      <c r="A56" s="10"/>
      <c r="B56" s="10">
        <v>25</v>
      </c>
      <c r="C56" s="10"/>
      <c r="D56" s="9" t="s">
        <v>49</v>
      </c>
      <c r="E56" s="23">
        <f>E57</f>
        <v>337669.1</v>
      </c>
      <c r="F56" s="17"/>
      <c r="G56" s="23"/>
      <c r="H56" s="2"/>
    </row>
    <row r="57" spans="1:8" x14ac:dyDescent="0.25">
      <c r="A57" s="13"/>
      <c r="B57" s="13"/>
      <c r="C57" s="13">
        <v>251</v>
      </c>
      <c r="D57" s="16" t="s">
        <v>50</v>
      </c>
      <c r="E57" s="24">
        <v>337669.1</v>
      </c>
      <c r="F57" s="17"/>
      <c r="G57" s="29"/>
      <c r="H57" s="2"/>
    </row>
    <row r="58" spans="1:8" x14ac:dyDescent="0.25">
      <c r="A58" s="13"/>
      <c r="B58" s="13"/>
      <c r="C58" s="13">
        <v>252</v>
      </c>
      <c r="D58" s="27" t="s">
        <v>51</v>
      </c>
      <c r="E58" s="24">
        <v>0</v>
      </c>
      <c r="F58" s="17"/>
      <c r="G58" s="29"/>
      <c r="H58" s="2"/>
    </row>
    <row r="59" spans="1:8" x14ac:dyDescent="0.25">
      <c r="A59" s="13"/>
      <c r="B59" s="13"/>
      <c r="C59" s="13">
        <v>254</v>
      </c>
      <c r="D59" s="27" t="s">
        <v>52</v>
      </c>
      <c r="E59" s="24">
        <v>0</v>
      </c>
      <c r="F59" s="17"/>
      <c r="G59" s="29"/>
      <c r="H59" s="2"/>
    </row>
    <row r="60" spans="1:8" x14ac:dyDescent="0.25">
      <c r="A60" s="10"/>
      <c r="B60" s="10">
        <v>26</v>
      </c>
      <c r="C60" s="10"/>
      <c r="D60" s="9" t="s">
        <v>53</v>
      </c>
      <c r="E60" s="23">
        <f>E61+E62+E63</f>
        <v>21000</v>
      </c>
      <c r="F60" s="17"/>
      <c r="G60" s="23"/>
      <c r="H60" s="2"/>
    </row>
    <row r="61" spans="1:8" x14ac:dyDescent="0.25">
      <c r="A61" s="10"/>
      <c r="B61" s="10"/>
      <c r="C61" s="21">
        <v>261</v>
      </c>
      <c r="D61" s="16" t="s">
        <v>54</v>
      </c>
      <c r="E61" s="24">
        <v>21000</v>
      </c>
      <c r="F61" s="17"/>
      <c r="G61" s="23"/>
      <c r="H61" s="2"/>
    </row>
    <row r="62" spans="1:8" x14ac:dyDescent="0.25">
      <c r="A62" s="13"/>
      <c r="B62" s="13"/>
      <c r="C62" s="13">
        <v>264</v>
      </c>
      <c r="D62" s="27" t="s">
        <v>55</v>
      </c>
      <c r="E62" s="24">
        <v>0</v>
      </c>
      <c r="F62" s="17"/>
      <c r="G62" s="29"/>
      <c r="H62" s="2"/>
    </row>
    <row r="63" spans="1:8" x14ac:dyDescent="0.25">
      <c r="A63" s="13"/>
      <c r="B63" s="13"/>
      <c r="C63" s="13">
        <v>269</v>
      </c>
      <c r="D63" s="27" t="s">
        <v>56</v>
      </c>
      <c r="E63" s="24">
        <v>0</v>
      </c>
      <c r="F63" s="17"/>
      <c r="G63" s="29"/>
      <c r="H63" s="2"/>
    </row>
    <row r="64" spans="1:8" x14ac:dyDescent="0.25">
      <c r="A64" s="10"/>
      <c r="B64" s="10">
        <v>27</v>
      </c>
      <c r="C64" s="10"/>
      <c r="D64" s="56" t="s">
        <v>57</v>
      </c>
      <c r="E64" s="23">
        <f>E65+E66</f>
        <v>2133582.98</v>
      </c>
      <c r="F64" s="19"/>
      <c r="G64" s="54"/>
      <c r="H64" s="25"/>
    </row>
    <row r="65" spans="1:8" x14ac:dyDescent="0.25">
      <c r="A65" s="13"/>
      <c r="B65" s="13"/>
      <c r="C65" s="13">
        <v>272</v>
      </c>
      <c r="D65" s="27" t="s">
        <v>58</v>
      </c>
      <c r="E65" s="24">
        <v>1948685.48</v>
      </c>
      <c r="F65" s="17"/>
      <c r="G65" s="29"/>
      <c r="H65" s="2"/>
    </row>
    <row r="66" spans="1:8" x14ac:dyDescent="0.25">
      <c r="A66" s="13"/>
      <c r="B66" s="13"/>
      <c r="C66" s="13">
        <v>273</v>
      </c>
      <c r="D66" s="27" t="s">
        <v>59</v>
      </c>
      <c r="E66" s="24">
        <v>184897.5</v>
      </c>
      <c r="F66" s="17"/>
      <c r="G66" s="29"/>
      <c r="H66" s="1"/>
    </row>
    <row r="67" spans="1:8" x14ac:dyDescent="0.25">
      <c r="A67" s="13"/>
      <c r="B67" s="13"/>
      <c r="C67" s="13"/>
      <c r="D67" s="27"/>
      <c r="E67" s="24"/>
      <c r="F67" s="17"/>
      <c r="G67" s="29"/>
      <c r="H67" s="1"/>
    </row>
    <row r="68" spans="1:8" x14ac:dyDescent="0.25">
      <c r="A68" s="13"/>
      <c r="B68" s="13"/>
      <c r="C68" s="13"/>
      <c r="D68" s="27"/>
      <c r="E68" s="24"/>
      <c r="F68" s="17"/>
      <c r="G68" s="29"/>
      <c r="H68" s="1"/>
    </row>
    <row r="69" spans="1:8" x14ac:dyDescent="0.25">
      <c r="A69" s="13"/>
      <c r="B69" s="10">
        <v>28</v>
      </c>
      <c r="C69" s="13"/>
      <c r="D69" s="56" t="s">
        <v>60</v>
      </c>
      <c r="E69" s="23">
        <f>E70+E71</f>
        <v>3860988.39</v>
      </c>
      <c r="F69" s="17"/>
      <c r="G69" s="56"/>
      <c r="H69" s="1"/>
    </row>
    <row r="70" spans="1:8" x14ac:dyDescent="0.25">
      <c r="A70" s="13"/>
      <c r="B70" s="10"/>
      <c r="C70" s="13">
        <v>281</v>
      </c>
      <c r="D70" s="27" t="s">
        <v>61</v>
      </c>
      <c r="E70" s="24">
        <v>290113.40000000002</v>
      </c>
      <c r="F70" s="17"/>
      <c r="G70" s="56"/>
      <c r="H70" s="1"/>
    </row>
    <row r="71" spans="1:8" x14ac:dyDescent="0.25">
      <c r="A71" s="13"/>
      <c r="B71" s="13"/>
      <c r="C71" s="13">
        <v>282</v>
      </c>
      <c r="D71" s="27" t="s">
        <v>62</v>
      </c>
      <c r="E71" s="24">
        <v>3570874.99</v>
      </c>
      <c r="F71" s="17"/>
      <c r="G71" s="29"/>
      <c r="H71" s="1"/>
    </row>
    <row r="72" spans="1:8" x14ac:dyDescent="0.25">
      <c r="A72" s="10"/>
      <c r="B72" s="10">
        <v>29</v>
      </c>
      <c r="C72" s="10"/>
      <c r="D72" s="9" t="s">
        <v>63</v>
      </c>
      <c r="E72" s="23">
        <f>E73+E74+E75+E76</f>
        <v>5630022.0300000003</v>
      </c>
      <c r="F72" s="17"/>
      <c r="G72" s="29"/>
      <c r="H72" s="1"/>
    </row>
    <row r="73" spans="1:8" x14ac:dyDescent="0.25">
      <c r="A73" s="13"/>
      <c r="B73" s="13"/>
      <c r="C73" s="13">
        <v>292</v>
      </c>
      <c r="D73" s="16" t="s">
        <v>64</v>
      </c>
      <c r="E73" s="24">
        <v>950</v>
      </c>
      <c r="F73" s="17"/>
      <c r="G73" s="29"/>
      <c r="H73" s="1"/>
    </row>
    <row r="74" spans="1:8" x14ac:dyDescent="0.25">
      <c r="A74" s="13"/>
      <c r="B74" s="13"/>
      <c r="C74" s="13">
        <v>296</v>
      </c>
      <c r="D74" s="27" t="s">
        <v>65</v>
      </c>
      <c r="E74" s="24">
        <v>1196063.23</v>
      </c>
      <c r="F74" s="17"/>
      <c r="G74" s="29"/>
      <c r="H74" s="1"/>
    </row>
    <row r="75" spans="1:8" x14ac:dyDescent="0.25">
      <c r="A75" s="13"/>
      <c r="B75" s="13"/>
      <c r="C75" s="13">
        <v>297</v>
      </c>
      <c r="D75" s="27" t="s">
        <v>66</v>
      </c>
      <c r="E75" s="24">
        <v>74836.179999999993</v>
      </c>
      <c r="F75" s="17"/>
      <c r="G75" s="29"/>
      <c r="H75" s="1"/>
    </row>
    <row r="76" spans="1:8" x14ac:dyDescent="0.25">
      <c r="A76" s="13"/>
      <c r="B76" s="13"/>
      <c r="C76" s="13">
        <v>299</v>
      </c>
      <c r="D76" s="27" t="s">
        <v>67</v>
      </c>
      <c r="E76" s="24">
        <v>4358172.62</v>
      </c>
      <c r="F76" s="17"/>
      <c r="G76" s="29"/>
      <c r="H76" s="1"/>
    </row>
    <row r="77" spans="1:8" x14ac:dyDescent="0.25">
      <c r="A77" s="13"/>
      <c r="B77" s="13"/>
      <c r="C77" s="13"/>
      <c r="D77" s="9" t="s">
        <v>68</v>
      </c>
      <c r="E77" s="24"/>
      <c r="F77" s="72">
        <f>E41+E50+E53+E56+E60+E64+E69+E72</f>
        <v>26927647.289999999</v>
      </c>
      <c r="G77" s="29"/>
      <c r="H77" s="1"/>
    </row>
    <row r="78" spans="1:8" ht="15.75" x14ac:dyDescent="0.25">
      <c r="A78" s="42" t="s">
        <v>69</v>
      </c>
      <c r="B78" s="45"/>
      <c r="C78" s="45"/>
      <c r="D78" s="44" t="s">
        <v>70</v>
      </c>
      <c r="E78" s="41"/>
      <c r="F78" s="17"/>
      <c r="G78" s="29"/>
      <c r="H78" s="1"/>
    </row>
    <row r="79" spans="1:8" x14ac:dyDescent="0.25">
      <c r="A79" s="10"/>
      <c r="B79" s="10">
        <v>31</v>
      </c>
      <c r="C79" s="10"/>
      <c r="D79" s="9" t="s">
        <v>71</v>
      </c>
      <c r="E79" s="23">
        <f>E80+E81</f>
        <v>4918519.8600000003</v>
      </c>
      <c r="F79" s="17"/>
      <c r="G79" s="29"/>
      <c r="H79" s="1"/>
    </row>
    <row r="80" spans="1:8" x14ac:dyDescent="0.25">
      <c r="A80" s="13"/>
      <c r="B80" s="13"/>
      <c r="C80" s="13">
        <v>311</v>
      </c>
      <c r="D80" s="16" t="s">
        <v>72</v>
      </c>
      <c r="E80" s="24">
        <v>4796523.8600000003</v>
      </c>
      <c r="F80" s="17"/>
      <c r="G80" s="2"/>
      <c r="H80" s="1"/>
    </row>
    <row r="81" spans="1:8" x14ac:dyDescent="0.25">
      <c r="A81" s="13"/>
      <c r="B81" s="13"/>
      <c r="C81" s="13">
        <v>313</v>
      </c>
      <c r="D81" s="16" t="s">
        <v>73</v>
      </c>
      <c r="E81" s="24">
        <v>121996</v>
      </c>
      <c r="F81" s="17"/>
      <c r="G81" s="2"/>
      <c r="H81" s="1"/>
    </row>
    <row r="82" spans="1:8" x14ac:dyDescent="0.25">
      <c r="A82" s="10"/>
      <c r="B82" s="10">
        <v>32</v>
      </c>
      <c r="C82" s="10"/>
      <c r="D82" s="9" t="s">
        <v>74</v>
      </c>
      <c r="E82" s="23">
        <f>E83+E84</f>
        <v>3480381.16</v>
      </c>
      <c r="F82" s="19"/>
      <c r="G82" s="25"/>
      <c r="H82" s="25"/>
    </row>
    <row r="83" spans="1:8" x14ac:dyDescent="0.25">
      <c r="A83" s="13"/>
      <c r="B83" s="13"/>
      <c r="C83" s="13">
        <v>322</v>
      </c>
      <c r="D83" s="16" t="s">
        <v>75</v>
      </c>
      <c r="E83" s="24">
        <v>0</v>
      </c>
      <c r="F83" s="17"/>
      <c r="G83" s="2"/>
      <c r="H83" s="2"/>
    </row>
    <row r="84" spans="1:8" x14ac:dyDescent="0.25">
      <c r="A84" s="13"/>
      <c r="B84" s="13"/>
      <c r="C84" s="13">
        <v>323</v>
      </c>
      <c r="D84" s="27" t="s">
        <v>76</v>
      </c>
      <c r="E84" s="24">
        <v>3480381.16</v>
      </c>
      <c r="F84" s="17"/>
      <c r="G84" s="2"/>
      <c r="H84" s="2"/>
    </row>
    <row r="85" spans="1:8" x14ac:dyDescent="0.25">
      <c r="A85" s="13"/>
      <c r="B85" s="13"/>
      <c r="C85" s="13"/>
      <c r="D85" s="16"/>
      <c r="E85" s="24"/>
      <c r="F85" s="17"/>
      <c r="G85" s="2"/>
      <c r="H85" s="2"/>
    </row>
    <row r="86" spans="1:8" x14ac:dyDescent="0.25">
      <c r="A86" s="10"/>
      <c r="B86" s="10">
        <v>33</v>
      </c>
      <c r="C86" s="10"/>
      <c r="D86" s="9" t="s">
        <v>77</v>
      </c>
      <c r="E86" s="23">
        <f>E87+E88+E89+E90+E91</f>
        <v>40329301.5</v>
      </c>
      <c r="F86" s="17"/>
      <c r="G86" s="29"/>
      <c r="H86" s="2"/>
    </row>
    <row r="87" spans="1:8" x14ac:dyDescent="0.25">
      <c r="A87" s="10"/>
      <c r="B87" s="10"/>
      <c r="C87" s="21">
        <v>331</v>
      </c>
      <c r="D87" s="16" t="s">
        <v>78</v>
      </c>
      <c r="E87" s="24">
        <v>488655.7</v>
      </c>
      <c r="F87" s="17"/>
      <c r="G87" s="29"/>
      <c r="H87" s="2"/>
    </row>
    <row r="88" spans="1:8" x14ac:dyDescent="0.25">
      <c r="A88" s="13"/>
      <c r="B88" s="13"/>
      <c r="C88" s="13">
        <v>332</v>
      </c>
      <c r="D88" s="16" t="s">
        <v>79</v>
      </c>
      <c r="E88" s="24">
        <v>1323178.71</v>
      </c>
      <c r="F88" s="17"/>
      <c r="G88" s="29"/>
      <c r="H88" s="2"/>
    </row>
    <row r="89" spans="1:8" x14ac:dyDescent="0.25">
      <c r="A89" s="13"/>
      <c r="B89" s="13"/>
      <c r="C89" s="13">
        <v>333</v>
      </c>
      <c r="D89" s="27" t="s">
        <v>80</v>
      </c>
      <c r="E89" s="24">
        <v>40387.089999999997</v>
      </c>
      <c r="F89" s="17"/>
      <c r="G89" s="29"/>
      <c r="H89" s="2"/>
    </row>
    <row r="90" spans="1:8" x14ac:dyDescent="0.25">
      <c r="A90" s="13"/>
      <c r="B90" s="13"/>
      <c r="C90" s="13">
        <v>334</v>
      </c>
      <c r="D90" s="27" t="s">
        <v>81</v>
      </c>
      <c r="E90" s="24">
        <v>8610</v>
      </c>
      <c r="F90" s="17"/>
      <c r="G90" s="29"/>
      <c r="H90" s="2"/>
    </row>
    <row r="91" spans="1:8" x14ac:dyDescent="0.25">
      <c r="A91" s="13"/>
      <c r="B91" s="13"/>
      <c r="C91" s="13">
        <v>336</v>
      </c>
      <c r="D91" s="27" t="s">
        <v>82</v>
      </c>
      <c r="E91" s="24">
        <v>38468470</v>
      </c>
      <c r="F91" s="17"/>
      <c r="G91" s="29"/>
      <c r="H91" s="2"/>
    </row>
    <row r="92" spans="1:8" ht="26.25" x14ac:dyDescent="0.25">
      <c r="A92" s="10"/>
      <c r="B92" s="10">
        <v>34</v>
      </c>
      <c r="C92" s="10"/>
      <c r="D92" s="22" t="s">
        <v>83</v>
      </c>
      <c r="E92" s="23">
        <f>E93+E94+E95</f>
        <v>3336728.37</v>
      </c>
      <c r="F92" s="17"/>
      <c r="G92" s="29"/>
      <c r="H92" s="2"/>
    </row>
    <row r="93" spans="1:8" x14ac:dyDescent="0.25">
      <c r="A93" s="13"/>
      <c r="B93" s="13"/>
      <c r="C93" s="13">
        <v>341</v>
      </c>
      <c r="D93" s="16" t="s">
        <v>84</v>
      </c>
      <c r="E93" s="24">
        <v>3148769.73</v>
      </c>
      <c r="F93" s="17"/>
      <c r="G93" s="29"/>
      <c r="H93" s="2"/>
    </row>
    <row r="94" spans="1:8" x14ac:dyDescent="0.25">
      <c r="A94" s="13"/>
      <c r="B94" s="13"/>
      <c r="C94" s="13">
        <v>342</v>
      </c>
      <c r="D94" s="27" t="s">
        <v>85</v>
      </c>
      <c r="E94" s="24">
        <v>171166.18</v>
      </c>
      <c r="F94" s="17"/>
      <c r="G94" s="29"/>
      <c r="H94" s="2"/>
    </row>
    <row r="95" spans="1:8" x14ac:dyDescent="0.25">
      <c r="A95" s="13"/>
      <c r="B95" s="13"/>
      <c r="C95" s="13">
        <v>343</v>
      </c>
      <c r="D95" s="27" t="s">
        <v>86</v>
      </c>
      <c r="E95" s="24">
        <v>16792.46</v>
      </c>
      <c r="F95" s="17"/>
      <c r="G95" s="29"/>
      <c r="H95" s="2"/>
    </row>
    <row r="96" spans="1:8" ht="15.75" x14ac:dyDescent="0.25">
      <c r="A96" s="13"/>
      <c r="B96" s="13">
        <v>35</v>
      </c>
      <c r="C96" s="13"/>
      <c r="D96" s="57" t="s">
        <v>87</v>
      </c>
      <c r="E96" s="23">
        <f>E97+E98+E99</f>
        <v>770564.99</v>
      </c>
      <c r="F96" s="17"/>
      <c r="G96" s="29"/>
      <c r="H96" s="2"/>
    </row>
    <row r="97" spans="1:8" x14ac:dyDescent="0.25">
      <c r="A97" s="13"/>
      <c r="B97" s="13"/>
      <c r="C97" s="13">
        <v>353</v>
      </c>
      <c r="D97" s="27" t="s">
        <v>88</v>
      </c>
      <c r="E97" s="24">
        <v>0</v>
      </c>
      <c r="F97" s="17"/>
      <c r="G97" s="29"/>
      <c r="H97" s="2"/>
    </row>
    <row r="98" spans="1:8" x14ac:dyDescent="0.25">
      <c r="A98" s="13"/>
      <c r="B98" s="13"/>
      <c r="C98" s="13">
        <v>354</v>
      </c>
      <c r="D98" s="27" t="s">
        <v>89</v>
      </c>
      <c r="E98" s="24">
        <v>568670.29</v>
      </c>
      <c r="F98" s="17"/>
      <c r="G98" s="29"/>
      <c r="H98" s="2"/>
    </row>
    <row r="99" spans="1:8" x14ac:dyDescent="0.25">
      <c r="A99" s="13"/>
      <c r="B99" s="13"/>
      <c r="C99" s="13">
        <v>355</v>
      </c>
      <c r="D99" s="27" t="s">
        <v>90</v>
      </c>
      <c r="E99" s="24">
        <v>201894.7</v>
      </c>
      <c r="F99" s="17"/>
      <c r="G99" s="29"/>
      <c r="H99" s="2"/>
    </row>
    <row r="100" spans="1:8" x14ac:dyDescent="0.25">
      <c r="A100" s="13"/>
      <c r="B100" s="10">
        <v>36</v>
      </c>
      <c r="C100" s="13"/>
      <c r="D100" s="56" t="s">
        <v>91</v>
      </c>
      <c r="E100" s="23">
        <f>E101+E102+E103</f>
        <v>257462.91000000003</v>
      </c>
      <c r="F100" s="17"/>
      <c r="G100" s="29"/>
      <c r="H100" s="2"/>
    </row>
    <row r="101" spans="1:8" x14ac:dyDescent="0.25">
      <c r="A101" s="21"/>
      <c r="B101" s="21"/>
      <c r="C101" s="21">
        <v>362</v>
      </c>
      <c r="D101" s="27" t="s">
        <v>92</v>
      </c>
      <c r="E101" s="24">
        <v>170102.79</v>
      </c>
      <c r="F101" s="17"/>
      <c r="G101" s="29"/>
      <c r="H101" s="2"/>
    </row>
    <row r="102" spans="1:8" x14ac:dyDescent="0.25">
      <c r="A102" s="21"/>
      <c r="B102" s="21"/>
      <c r="C102" s="21">
        <v>363</v>
      </c>
      <c r="D102" s="27" t="s">
        <v>93</v>
      </c>
      <c r="E102" s="24">
        <v>16784.32</v>
      </c>
      <c r="F102" s="17"/>
      <c r="G102" s="29"/>
      <c r="H102" s="2"/>
    </row>
    <row r="103" spans="1:8" x14ac:dyDescent="0.25">
      <c r="A103" s="13"/>
      <c r="B103" s="13"/>
      <c r="C103" s="13">
        <v>365</v>
      </c>
      <c r="D103" s="27" t="s">
        <v>94</v>
      </c>
      <c r="E103" s="24">
        <v>70575.8</v>
      </c>
      <c r="F103" s="17"/>
      <c r="G103" s="29"/>
      <c r="H103" s="2"/>
    </row>
    <row r="104" spans="1:8" x14ac:dyDescent="0.25">
      <c r="A104" s="13"/>
      <c r="B104" s="13"/>
      <c r="C104" s="13"/>
      <c r="D104" s="27"/>
      <c r="E104" s="24"/>
      <c r="F104" s="17"/>
      <c r="G104" s="29"/>
      <c r="H104" s="2"/>
    </row>
    <row r="105" spans="1:8" x14ac:dyDescent="0.25">
      <c r="A105" s="10"/>
      <c r="B105" s="10">
        <v>39</v>
      </c>
      <c r="C105" s="10"/>
      <c r="D105" s="9" t="s">
        <v>95</v>
      </c>
      <c r="E105" s="23">
        <f>E106+E107+E108+E109+E110+E111+E112</f>
        <v>4045585.74</v>
      </c>
      <c r="F105" s="17"/>
      <c r="G105" s="29"/>
      <c r="H105" s="2"/>
    </row>
    <row r="106" spans="1:8" x14ac:dyDescent="0.25">
      <c r="A106" s="13"/>
      <c r="B106" s="13"/>
      <c r="C106" s="13">
        <v>391</v>
      </c>
      <c r="D106" s="16" t="s">
        <v>96</v>
      </c>
      <c r="E106" s="24">
        <v>1121781.57</v>
      </c>
      <c r="F106" s="17"/>
      <c r="G106" s="29"/>
      <c r="H106" s="2"/>
    </row>
    <row r="107" spans="1:8" x14ac:dyDescent="0.25">
      <c r="A107" s="13"/>
      <c r="B107" s="13"/>
      <c r="C107" s="13">
        <v>392</v>
      </c>
      <c r="D107" s="27" t="s">
        <v>97</v>
      </c>
      <c r="E107" s="24">
        <v>386409.3</v>
      </c>
      <c r="F107" s="17"/>
      <c r="G107" s="29"/>
      <c r="H107" s="2"/>
    </row>
    <row r="108" spans="1:8" x14ac:dyDescent="0.25">
      <c r="A108" s="13"/>
      <c r="B108" s="13"/>
      <c r="C108" s="13">
        <v>394</v>
      </c>
      <c r="D108" s="27" t="s">
        <v>98</v>
      </c>
      <c r="E108" s="24">
        <v>50000</v>
      </c>
      <c r="F108" s="17"/>
      <c r="G108" s="29"/>
      <c r="H108" s="2"/>
    </row>
    <row r="109" spans="1:8" x14ac:dyDescent="0.25">
      <c r="A109" s="13"/>
      <c r="B109" s="13"/>
      <c r="C109" s="13">
        <v>395</v>
      </c>
      <c r="D109" s="27" t="s">
        <v>99</v>
      </c>
      <c r="E109" s="24">
        <v>19861.7</v>
      </c>
      <c r="F109" s="17"/>
      <c r="G109" s="29"/>
      <c r="H109" s="2"/>
    </row>
    <row r="110" spans="1:8" x14ac:dyDescent="0.25">
      <c r="A110" s="13"/>
      <c r="B110" s="13"/>
      <c r="C110" s="13">
        <v>396</v>
      </c>
      <c r="D110" s="16" t="s">
        <v>100</v>
      </c>
      <c r="E110" s="24">
        <v>363724.53</v>
      </c>
      <c r="F110" s="17"/>
      <c r="G110" s="29"/>
      <c r="H110" s="2"/>
    </row>
    <row r="111" spans="1:8" x14ac:dyDescent="0.25">
      <c r="A111" s="13"/>
      <c r="B111" s="13"/>
      <c r="C111" s="13">
        <v>397</v>
      </c>
      <c r="D111" s="16" t="s">
        <v>101</v>
      </c>
      <c r="E111" s="34">
        <v>1968036.02</v>
      </c>
      <c r="F111" s="17"/>
      <c r="G111" s="29"/>
      <c r="H111" s="2"/>
    </row>
    <row r="112" spans="1:8" x14ac:dyDescent="0.25">
      <c r="A112" s="13"/>
      <c r="B112" s="13"/>
      <c r="C112" s="13">
        <v>399</v>
      </c>
      <c r="D112" s="27" t="s">
        <v>102</v>
      </c>
      <c r="E112" s="34">
        <v>135772.62</v>
      </c>
      <c r="F112" s="17"/>
      <c r="G112" s="29"/>
      <c r="H112" s="2"/>
    </row>
    <row r="113" spans="1:8" x14ac:dyDescent="0.25">
      <c r="A113" s="13"/>
      <c r="B113" s="13"/>
      <c r="C113" s="13"/>
      <c r="D113" s="9" t="s">
        <v>103</v>
      </c>
      <c r="E113" s="34"/>
      <c r="F113" s="72">
        <f>E79+E82+E86+E92+E96+E100+E105</f>
        <v>57138544.529999994</v>
      </c>
      <c r="G113" s="29"/>
      <c r="H113" s="2"/>
    </row>
    <row r="114" spans="1:8" ht="15.75" x14ac:dyDescent="0.25">
      <c r="A114" s="60"/>
      <c r="B114" s="66">
        <v>42</v>
      </c>
      <c r="C114" s="66"/>
      <c r="D114" s="67" t="s">
        <v>104</v>
      </c>
      <c r="E114" s="68">
        <f>E115+E116</f>
        <v>3674800</v>
      </c>
      <c r="F114" s="73">
        <v>3674800</v>
      </c>
      <c r="G114" s="69"/>
      <c r="H114" s="69"/>
    </row>
    <row r="115" spans="1:8" x14ac:dyDescent="0.25">
      <c r="A115" s="13"/>
      <c r="B115" s="13"/>
      <c r="C115" s="13">
        <v>421</v>
      </c>
      <c r="D115" s="9" t="s">
        <v>105</v>
      </c>
      <c r="E115" s="34">
        <v>131000</v>
      </c>
      <c r="F115" s="17"/>
      <c r="G115" s="29"/>
      <c r="H115" s="2"/>
    </row>
    <row r="116" spans="1:8" x14ac:dyDescent="0.25">
      <c r="A116" s="13"/>
      <c r="B116" s="13"/>
      <c r="C116" s="13">
        <v>424</v>
      </c>
      <c r="D116" s="9" t="s">
        <v>106</v>
      </c>
      <c r="E116" s="34">
        <v>3543800</v>
      </c>
      <c r="F116" s="17"/>
      <c r="G116" s="29"/>
      <c r="H116" s="2"/>
    </row>
    <row r="117" spans="1:8" x14ac:dyDescent="0.25">
      <c r="A117" s="13"/>
      <c r="B117" s="13"/>
      <c r="C117" s="13"/>
      <c r="D117" s="9"/>
      <c r="E117" s="34"/>
      <c r="F117" s="17"/>
      <c r="G117" s="29"/>
      <c r="H117" s="2"/>
    </row>
    <row r="118" spans="1:8" ht="15.75" x14ac:dyDescent="0.25">
      <c r="A118" s="42" t="s">
        <v>107</v>
      </c>
      <c r="B118" s="45"/>
      <c r="C118" s="45"/>
      <c r="D118" s="44" t="s">
        <v>108</v>
      </c>
      <c r="E118" s="41"/>
      <c r="F118" s="17"/>
      <c r="G118" s="29"/>
      <c r="H118" s="2"/>
    </row>
    <row r="119" spans="1:8" x14ac:dyDescent="0.25">
      <c r="A119" s="13"/>
      <c r="B119" s="10">
        <v>61</v>
      </c>
      <c r="C119" s="13"/>
      <c r="D119" s="9" t="s">
        <v>109</v>
      </c>
      <c r="E119" s="23">
        <f>E120+E121+E122+E123</f>
        <v>10380318.690000001</v>
      </c>
      <c r="F119" s="17"/>
      <c r="G119" s="29"/>
      <c r="H119" s="32"/>
    </row>
    <row r="120" spans="1:8" x14ac:dyDescent="0.25">
      <c r="A120" s="13"/>
      <c r="B120" s="13"/>
      <c r="C120" s="13">
        <v>612</v>
      </c>
      <c r="D120" s="16" t="s">
        <v>110</v>
      </c>
      <c r="E120" s="24">
        <v>0</v>
      </c>
      <c r="F120" s="17"/>
      <c r="G120" s="29"/>
      <c r="H120" s="32"/>
    </row>
    <row r="121" spans="1:8" x14ac:dyDescent="0.25">
      <c r="A121" s="21"/>
      <c r="B121" s="21"/>
      <c r="C121" s="21">
        <v>614</v>
      </c>
      <c r="D121" s="27" t="s">
        <v>111</v>
      </c>
      <c r="E121" s="24">
        <v>2355644.42</v>
      </c>
      <c r="F121" s="17"/>
      <c r="G121" s="29"/>
      <c r="H121" s="32"/>
    </row>
    <row r="122" spans="1:8" x14ac:dyDescent="0.25">
      <c r="A122" s="21"/>
      <c r="B122" s="21"/>
      <c r="C122" s="21">
        <v>616</v>
      </c>
      <c r="D122" s="27" t="s">
        <v>112</v>
      </c>
      <c r="E122" s="24">
        <v>3748771.83</v>
      </c>
      <c r="F122" s="17"/>
      <c r="G122" s="29"/>
      <c r="H122" s="32"/>
    </row>
    <row r="123" spans="1:8" x14ac:dyDescent="0.25">
      <c r="A123" s="13"/>
      <c r="B123" s="13"/>
      <c r="C123" s="13">
        <v>617</v>
      </c>
      <c r="D123" s="16" t="s">
        <v>113</v>
      </c>
      <c r="E123" s="24">
        <v>4275902.4400000004</v>
      </c>
      <c r="F123" s="17"/>
      <c r="G123" s="29"/>
      <c r="H123" s="32"/>
    </row>
    <row r="124" spans="1:8" x14ac:dyDescent="0.25">
      <c r="A124" s="70"/>
      <c r="B124" s="70"/>
      <c r="C124" s="70"/>
      <c r="D124" s="62" t="s">
        <v>114</v>
      </c>
      <c r="E124" s="71"/>
      <c r="F124" s="72">
        <f>E119</f>
        <v>10380318.690000001</v>
      </c>
      <c r="G124" s="29"/>
      <c r="H124" s="32"/>
    </row>
    <row r="125" spans="1:8" x14ac:dyDescent="0.25">
      <c r="A125" s="64"/>
      <c r="B125" s="64">
        <v>63</v>
      </c>
      <c r="C125" s="64"/>
      <c r="D125" s="61" t="s">
        <v>115</v>
      </c>
      <c r="E125" s="65">
        <f>E126</f>
        <v>2291598.96</v>
      </c>
      <c r="F125" s="78">
        <f>E125</f>
        <v>2291598.96</v>
      </c>
      <c r="G125" s="29"/>
      <c r="H125" s="32"/>
    </row>
    <row r="126" spans="1:8" x14ac:dyDescent="0.25">
      <c r="A126" s="21"/>
      <c r="B126" s="21"/>
      <c r="C126" s="21">
        <v>635</v>
      </c>
      <c r="D126" s="27" t="s">
        <v>116</v>
      </c>
      <c r="E126" s="24">
        <v>2291598.96</v>
      </c>
      <c r="F126" s="17"/>
      <c r="G126" s="29"/>
      <c r="H126" s="32"/>
    </row>
    <row r="127" spans="1:8" x14ac:dyDescent="0.25">
      <c r="A127" s="10"/>
      <c r="B127" s="10">
        <v>69</v>
      </c>
      <c r="C127" s="10"/>
      <c r="D127" s="56" t="s">
        <v>117</v>
      </c>
      <c r="E127" s="23">
        <f>E128</f>
        <v>2569826.0699999998</v>
      </c>
      <c r="F127" s="73">
        <f>E127</f>
        <v>2569826.0699999998</v>
      </c>
      <c r="G127" s="54"/>
      <c r="H127" s="63"/>
    </row>
    <row r="128" spans="1:8" x14ac:dyDescent="0.25">
      <c r="A128" s="21"/>
      <c r="B128" s="21"/>
      <c r="C128" s="21">
        <v>694</v>
      </c>
      <c r="D128" s="27" t="s">
        <v>118</v>
      </c>
      <c r="E128" s="24">
        <v>2569826.0699999998</v>
      </c>
      <c r="F128" s="17"/>
      <c r="G128" s="29"/>
      <c r="H128" s="32"/>
    </row>
    <row r="129" spans="1:8" x14ac:dyDescent="0.25">
      <c r="A129" s="21"/>
      <c r="B129" s="21"/>
      <c r="C129" s="21"/>
      <c r="D129" s="27"/>
      <c r="E129" s="24"/>
      <c r="F129" s="17"/>
      <c r="G129" s="29"/>
      <c r="H129" s="32"/>
    </row>
    <row r="130" spans="1:8" ht="15.75" x14ac:dyDescent="0.25">
      <c r="A130" s="46"/>
      <c r="B130" s="46"/>
      <c r="C130" s="46"/>
      <c r="D130" s="44" t="s">
        <v>119</v>
      </c>
      <c r="E130" s="47"/>
      <c r="F130" s="48">
        <f>F39+F77+F113+F114+F124+F125+F127</f>
        <v>216989760.44999999</v>
      </c>
      <c r="G130" s="29"/>
      <c r="H130" s="2"/>
    </row>
    <row r="131" spans="1:8" ht="16.5" thickBot="1" x14ac:dyDescent="0.3">
      <c r="A131" s="74"/>
      <c r="B131" s="74"/>
      <c r="C131" s="74"/>
      <c r="D131" s="75" t="s">
        <v>120</v>
      </c>
      <c r="E131" s="76"/>
      <c r="F131" s="77">
        <f>H162</f>
        <v>60666966.550000012</v>
      </c>
      <c r="G131" s="29"/>
      <c r="H131" s="2"/>
    </row>
    <row r="132" spans="1:8" ht="15.75" thickTop="1" x14ac:dyDescent="0.25">
      <c r="A132" s="2"/>
      <c r="B132" s="2"/>
      <c r="C132" s="2"/>
      <c r="D132" s="14"/>
      <c r="E132" s="2"/>
      <c r="F132" s="2"/>
      <c r="G132" s="2"/>
      <c r="H132" s="2"/>
    </row>
    <row r="133" spans="1:8" x14ac:dyDescent="0.25">
      <c r="A133" s="2"/>
      <c r="B133" s="2"/>
      <c r="C133" s="2"/>
      <c r="D133" s="15" t="s">
        <v>121</v>
      </c>
      <c r="E133" s="2"/>
      <c r="F133" s="2"/>
      <c r="G133" s="2"/>
      <c r="H133" s="2"/>
    </row>
    <row r="134" spans="1:8" x14ac:dyDescent="0.25">
      <c r="A134" s="2"/>
      <c r="B134" s="2"/>
      <c r="C134" s="2"/>
      <c r="D134" s="28">
        <v>41578</v>
      </c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32"/>
      <c r="G135" s="2"/>
      <c r="H135" s="25"/>
    </row>
    <row r="139" spans="1:8" x14ac:dyDescent="0.25">
      <c r="A139" s="1"/>
      <c r="B139" s="1"/>
      <c r="C139" s="1"/>
      <c r="D139" s="1"/>
      <c r="E139" s="1"/>
      <c r="F139" s="1"/>
      <c r="G139" s="8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80"/>
    </row>
    <row r="147" spans="5:9" x14ac:dyDescent="0.25">
      <c r="E147" s="1"/>
      <c r="F147" s="1"/>
      <c r="G147" s="82" t="s">
        <v>122</v>
      </c>
      <c r="H147" s="82"/>
      <c r="I147" s="82"/>
    </row>
    <row r="148" spans="5:9" x14ac:dyDescent="0.25">
      <c r="E148" s="1"/>
      <c r="F148" s="1"/>
      <c r="G148" s="82" t="s">
        <v>123</v>
      </c>
      <c r="H148" s="82"/>
      <c r="I148" s="82"/>
    </row>
    <row r="149" spans="5:9" x14ac:dyDescent="0.25">
      <c r="E149" s="1"/>
      <c r="F149" s="1"/>
      <c r="G149" s="82"/>
      <c r="H149" s="82"/>
      <c r="I149" s="82"/>
    </row>
    <row r="152" spans="5:9" x14ac:dyDescent="0.25">
      <c r="E152" s="1"/>
      <c r="F152" s="1"/>
      <c r="G152" s="25" t="s">
        <v>5</v>
      </c>
      <c r="H152" s="25">
        <v>277656727</v>
      </c>
      <c r="I152" s="2"/>
    </row>
    <row r="153" spans="5:9" x14ac:dyDescent="0.25">
      <c r="E153" s="1"/>
      <c r="F153" s="1"/>
      <c r="G153" s="4" t="s">
        <v>124</v>
      </c>
      <c r="H153" s="4">
        <f>F39</f>
        <v>114007024.91</v>
      </c>
      <c r="I153" s="30"/>
    </row>
    <row r="154" spans="5:9" x14ac:dyDescent="0.25">
      <c r="E154" s="1"/>
      <c r="F154" s="1"/>
      <c r="G154" s="4" t="s">
        <v>125</v>
      </c>
      <c r="H154" s="4">
        <f>F77</f>
        <v>26927647.289999999</v>
      </c>
      <c r="I154" s="30"/>
    </row>
    <row r="155" spans="5:9" x14ac:dyDescent="0.25">
      <c r="E155" s="80"/>
      <c r="F155" s="1"/>
      <c r="G155" s="4" t="s">
        <v>126</v>
      </c>
      <c r="H155" s="4">
        <f>F113</f>
        <v>57138544.529999994</v>
      </c>
      <c r="I155" s="30"/>
    </row>
    <row r="156" spans="5:9" x14ac:dyDescent="0.25">
      <c r="E156" s="80"/>
      <c r="F156" s="1"/>
      <c r="G156" s="4" t="s">
        <v>127</v>
      </c>
      <c r="H156" s="4">
        <f>F114</f>
        <v>3674800</v>
      </c>
      <c r="I156" s="30"/>
    </row>
    <row r="157" spans="5:9" x14ac:dyDescent="0.25">
      <c r="E157" s="80"/>
      <c r="F157" s="1"/>
      <c r="G157" s="4" t="s">
        <v>128</v>
      </c>
      <c r="H157" s="4">
        <f>F124</f>
        <v>10380318.690000001</v>
      </c>
      <c r="I157" s="30"/>
    </row>
    <row r="158" spans="5:9" x14ac:dyDescent="0.25">
      <c r="E158" s="1"/>
      <c r="F158" s="1"/>
      <c r="G158" s="4" t="s">
        <v>129</v>
      </c>
      <c r="H158" s="4">
        <f>F125</f>
        <v>2291598.96</v>
      </c>
      <c r="I158" s="30"/>
    </row>
    <row r="159" spans="5:9" x14ac:dyDescent="0.25">
      <c r="E159" s="1"/>
      <c r="F159" s="1"/>
      <c r="G159" s="4" t="s">
        <v>130</v>
      </c>
      <c r="H159" s="4">
        <f>F127</f>
        <v>2569826.0699999998</v>
      </c>
      <c r="I159" s="30"/>
    </row>
    <row r="160" spans="5:9" x14ac:dyDescent="0.25">
      <c r="E160" s="1"/>
      <c r="F160" s="1"/>
      <c r="G160" s="1"/>
      <c r="H160" s="25" t="s">
        <v>131</v>
      </c>
      <c r="I160" s="30"/>
    </row>
    <row r="161" spans="7:9" x14ac:dyDescent="0.25">
      <c r="G161" s="25" t="s">
        <v>132</v>
      </c>
      <c r="H161" s="25">
        <f>SUM(H153:H160)</f>
        <v>216989760.44999999</v>
      </c>
      <c r="I161" s="30"/>
    </row>
    <row r="162" spans="7:9" x14ac:dyDescent="0.25">
      <c r="G162" s="25" t="s">
        <v>133</v>
      </c>
      <c r="H162" s="79">
        <f>H152-H161</f>
        <v>60666966.550000012</v>
      </c>
      <c r="I162" s="2"/>
    </row>
  </sheetData>
  <mergeCells count="8">
    <mergeCell ref="G149:I149"/>
    <mergeCell ref="G147:I147"/>
    <mergeCell ref="A6:F6"/>
    <mergeCell ref="A8:F8"/>
    <mergeCell ref="A9:F9"/>
    <mergeCell ref="A10:F10"/>
    <mergeCell ref="G148:I148"/>
    <mergeCell ref="A18:E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2013-11-01T16:33:33Z</dcterms:created>
  <dcterms:modified xsi:type="dcterms:W3CDTF">2013-12-02T18:52:23Z</dcterms:modified>
</cp:coreProperties>
</file>