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18915" windowHeight="1023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F135" i="1" l="1"/>
  <c r="H166" i="1"/>
  <c r="H165" i="1"/>
  <c r="H163" i="1"/>
  <c r="H162" i="1"/>
  <c r="H161" i="1"/>
  <c r="H160" i="1"/>
  <c r="H159" i="1"/>
  <c r="H158" i="1"/>
  <c r="H157" i="1"/>
  <c r="F131" i="1"/>
  <c r="F129" i="1"/>
  <c r="F128" i="1"/>
  <c r="F118" i="1"/>
  <c r="F81" i="1"/>
  <c r="F43" i="1"/>
  <c r="E44" i="1"/>
  <c r="E20" i="1"/>
  <c r="E131" i="1"/>
  <c r="E129" i="1"/>
  <c r="E123" i="1"/>
  <c r="E118" i="1"/>
  <c r="E109" i="1"/>
  <c r="E104" i="1"/>
  <c r="E100" i="1"/>
  <c r="E96" i="1"/>
  <c r="E90" i="1"/>
  <c r="F117" i="1" s="1"/>
  <c r="F134" i="1" s="1"/>
  <c r="E86" i="1"/>
  <c r="E83" i="1"/>
  <c r="E76" i="1"/>
  <c r="E73" i="1"/>
  <c r="E68" i="1"/>
  <c r="E64" i="1"/>
  <c r="E60" i="1"/>
  <c r="E57" i="1"/>
  <c r="E54" i="1"/>
  <c r="E45" i="1"/>
  <c r="E39" i="1"/>
  <c r="E36" i="1"/>
  <c r="E33" i="1"/>
  <c r="E27" i="1"/>
  <c r="E24" i="1"/>
  <c r="E21" i="1"/>
</calcChain>
</file>

<file path=xl/sharedStrings.xml><?xml version="1.0" encoding="utf-8"?>
<sst xmlns="http://schemas.openxmlformats.org/spreadsheetml/2006/main" count="138" uniqueCount="137">
  <si>
    <t>EJECUCIÓN PRESUPUESTARIA,  2013</t>
  </si>
  <si>
    <t>(En RD$)</t>
  </si>
  <si>
    <t>RD$</t>
  </si>
  <si>
    <t>BALANCE DISPONIBLE PARA COMPROMISOS PENDIENTES AL 31/12/2012</t>
  </si>
  <si>
    <t>TOTAL INGRESOS POR PARTIDAS PRESUPUESTARIAS,ENERO, 2013 (PRESUPUESTO ASIGNADO 2013)</t>
  </si>
  <si>
    <t>DISPONIBLE PARA EL PERIODO</t>
  </si>
  <si>
    <t>DESEMBOLSOS EFECTUADOS</t>
  </si>
  <si>
    <t>Objeto</t>
  </si>
  <si>
    <t>Cuenta</t>
  </si>
  <si>
    <t>Subcuenta</t>
  </si>
  <si>
    <t>DESCRIPCIÓN DE CUENTAS</t>
  </si>
  <si>
    <t>01</t>
  </si>
  <si>
    <t>SERVICIOS PERSONALES</t>
  </si>
  <si>
    <t>SUELDOS PARA CARGOS FIJOS</t>
  </si>
  <si>
    <t>Sueldos fijos</t>
  </si>
  <si>
    <t>Sueldos fijos personal en tramite de pension</t>
  </si>
  <si>
    <t>SUELDOS PERSONAL TEMPORERO</t>
  </si>
  <si>
    <t>Personal Contratado y/o Igualado</t>
  </si>
  <si>
    <t>Suplencias</t>
  </si>
  <si>
    <t>SOBRESUELDOS</t>
  </si>
  <si>
    <t>Compensacioon horas extras</t>
  </si>
  <si>
    <t>Compensación por servicios de Seguridad</t>
  </si>
  <si>
    <t>Comp. Por Resultados</t>
  </si>
  <si>
    <t>JORNALES</t>
  </si>
  <si>
    <t>Jornales</t>
  </si>
  <si>
    <t>HONORARIOS PROFESIONALES Y TÉCNICOS</t>
  </si>
  <si>
    <t>Honorarios por servicios especiales</t>
  </si>
  <si>
    <t>GRATIFICACIONES Y BONIFICACIONES</t>
  </si>
  <si>
    <t>Regalia Pascual</t>
  </si>
  <si>
    <t>CONTRIBUCIONES A LA SEGURIDAD SOCIAL</t>
  </si>
  <si>
    <t>Contribuciones al seguro de salud</t>
  </si>
  <si>
    <t>Contribuciones al seguro de pensión (TSS)</t>
  </si>
  <si>
    <t>Contribuciones al seguro de riesgo laboral</t>
  </si>
  <si>
    <t>Total Servicios Personales</t>
  </si>
  <si>
    <t>02</t>
  </si>
  <si>
    <t>SERVICIOS NO PERSONALES</t>
  </si>
  <si>
    <t>SERVICIOS BÁSICOS</t>
  </si>
  <si>
    <t>Radio comunicación</t>
  </si>
  <si>
    <t>Comunicación larga distancia</t>
  </si>
  <si>
    <t>Comunicación local</t>
  </si>
  <si>
    <t>comunicación internet</t>
  </si>
  <si>
    <t>Electricidad</t>
  </si>
  <si>
    <t>Agua</t>
  </si>
  <si>
    <t>Lavandería, limpieza e higiene</t>
  </si>
  <si>
    <t>Residuos Sólidos (basura)</t>
  </si>
  <si>
    <t>PUBLICIDAD, IMPRESIÓN Y ENCUADERNACIÓN</t>
  </si>
  <si>
    <t>Publicidad y propaganda</t>
  </si>
  <si>
    <t>Impresión y encuadernación</t>
  </si>
  <si>
    <t>VIÁTICOS</t>
  </si>
  <si>
    <t>Viáticos dentro del país</t>
  </si>
  <si>
    <t>Viaticos fuera del pais</t>
  </si>
  <si>
    <t>TRANSPORTE Y ALMACENAJE</t>
  </si>
  <si>
    <t>Pasajes</t>
  </si>
  <si>
    <t>Fletes</t>
  </si>
  <si>
    <t>Peajes</t>
  </si>
  <si>
    <t>ALQUILERES</t>
  </si>
  <si>
    <t>Edificios y Locales</t>
  </si>
  <si>
    <t xml:space="preserve">Equipo de Transporte, Traccion y Elevacion </t>
  </si>
  <si>
    <t>Otros Alquileres</t>
  </si>
  <si>
    <t>SEGUROS</t>
  </si>
  <si>
    <t>Seguros de bienes muebles</t>
  </si>
  <si>
    <t>Seguros de personas</t>
  </si>
  <si>
    <t>CONSERVACION REP. MENORES Y CONST. TEMP.</t>
  </si>
  <si>
    <t>Obras menores</t>
  </si>
  <si>
    <t>Maquinarias y equipos</t>
  </si>
  <si>
    <t>OTROS SERVICIOS NO PERSONALES</t>
  </si>
  <si>
    <t>Comisiones y gastos bancarios</t>
  </si>
  <si>
    <t>Servicios profesionales y tecnicos</t>
  </si>
  <si>
    <t>Impuestos derechos y tasas</t>
  </si>
  <si>
    <t>Otros servicios no personales</t>
  </si>
  <si>
    <t>Subtotal Servicios No Personales</t>
  </si>
  <si>
    <t>03</t>
  </si>
  <si>
    <t>MATERIALES Y SUMINISTROS</t>
  </si>
  <si>
    <t>ALIMENTOS Y PRODUCTOS AGROFORESTALES</t>
  </si>
  <si>
    <t>Alimentos y bebidas para personas (actividades)</t>
  </si>
  <si>
    <t>Productos agroforestar y pecuarios</t>
  </si>
  <si>
    <t>TEXTILES Y VESTUARIOS</t>
  </si>
  <si>
    <t>Acobados textiles</t>
  </si>
  <si>
    <t>Prenda de vestir</t>
  </si>
  <si>
    <t>PRODUCTOS DE PAPEL, CARTÓN E IMPRESOS</t>
  </si>
  <si>
    <t>Papel de escritorio</t>
  </si>
  <si>
    <t>Productos de papel y cartón</t>
  </si>
  <si>
    <t>Productos de artes Graficas(Logos y Letreros)</t>
  </si>
  <si>
    <t>Libro revista y periodicos</t>
  </si>
  <si>
    <t>Especies timbradas y valoradas</t>
  </si>
  <si>
    <t>COMBUSTIBLES, LUBRICANTES, PRODUCTOS QUÍMICOS Y CONEXOS</t>
  </si>
  <si>
    <t>Combustibles y lubricantes</t>
  </si>
  <si>
    <t>Productos Quimicos y Conexos</t>
  </si>
  <si>
    <t>Productos farmaceuticos</t>
  </si>
  <si>
    <t>PRODUCTOS DE CUERO, CAUCHO Y PLASTICOS</t>
  </si>
  <si>
    <t>Llantas y neumaticos</t>
  </si>
  <si>
    <t>Articulos de caucho</t>
  </si>
  <si>
    <t>Productos de plasticos</t>
  </si>
  <si>
    <t>Productos de Minerales Metalicos y no Metalicos</t>
  </si>
  <si>
    <t>Productos de vidro, loza y pocelanao</t>
  </si>
  <si>
    <t>Cemento, cal y yeso</t>
  </si>
  <si>
    <t>Productos Metalicos</t>
  </si>
  <si>
    <t>PRODUCTOS Y ÚTILES VARIOS</t>
  </si>
  <si>
    <t>Material de limpieza</t>
  </si>
  <si>
    <t>Utiles de escritorio, oficina y enseñanza</t>
  </si>
  <si>
    <t>Utiles de Deportes y recreativos</t>
  </si>
  <si>
    <t>Utiles de cocina y comerdor</t>
  </si>
  <si>
    <t>Productos eléctricos y afines</t>
  </si>
  <si>
    <t>Materiales de Informática</t>
  </si>
  <si>
    <t>Utiles  varios</t>
  </si>
  <si>
    <t>Subtotal Materiales y Suministros</t>
  </si>
  <si>
    <t>TRANSFERENCIA CORRIENTES AL SECTOR PRIVADO</t>
  </si>
  <si>
    <t>Ayudas y donaciones</t>
  </si>
  <si>
    <t>Becas y viajes de estudios</t>
  </si>
  <si>
    <t>06</t>
  </si>
  <si>
    <t>ACTIVOS NO FINANCIEROS</t>
  </si>
  <si>
    <t>Maquinarias y Equipos</t>
  </si>
  <si>
    <t>Equipo Educacional y Recreativo</t>
  </si>
  <si>
    <t>Equipos de computos</t>
  </si>
  <si>
    <t>Equipos de comunicación</t>
  </si>
  <si>
    <t>Equipos y muebles de oficina</t>
  </si>
  <si>
    <t>Subtotal Activos no Financieros</t>
  </si>
  <si>
    <t>CONSTRUCCIONES Y MEJORAS</t>
  </si>
  <si>
    <t>Edificacion y mejoras</t>
  </si>
  <si>
    <t>OTROS ACTIVOS</t>
  </si>
  <si>
    <t>Programas de computacion</t>
  </si>
  <si>
    <t>Subtotal de Desembolsos</t>
  </si>
  <si>
    <t>BALANCE DISPONIBLE AL CORTE</t>
  </si>
  <si>
    <t>DEPARTAMENTO ADMINISTRATIVO FINANCIERO</t>
  </si>
  <si>
    <t>DISTRIBUCIÓN PORCENTUAL</t>
  </si>
  <si>
    <t>EJECUCIÓN PRESUPUESTARIA</t>
  </si>
  <si>
    <t>Servicios Personales</t>
  </si>
  <si>
    <t>Servicios No Personales</t>
  </si>
  <si>
    <t>Materiales y Suministros</t>
  </si>
  <si>
    <t>Transferencias Corrientes</t>
  </si>
  <si>
    <t>Activos no Financieros</t>
  </si>
  <si>
    <t>Construcciones y Mejoras</t>
  </si>
  <si>
    <t>Otros Activos</t>
  </si>
  <si>
    <t xml:space="preserve"> </t>
  </si>
  <si>
    <t>Subtotal General Desembolsos</t>
  </si>
  <si>
    <t>BALANCE DISPONIBLE</t>
  </si>
  <si>
    <t>Período del 01/01/2013 al 31/12/2013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</si>
</sst>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(* #,##0.00_);_(* \(#,##0.00\);_(* &quot;-&quot;??_);_(@_)"/>
    <numFmt numFmtId="165" formatCode="_-* #,##0.00_-;\-* #,##0.00_-;_-* &quot;-&quot;??_-;_-@_-"/>
    <numFmt numFmtId="166" formatCode="&quot;RD$&quot;#,##0.00"/>
    <numFmt numFmtId="167" formatCode="0.0%"/>
  </numFmts>
  <fonts count="14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sz val="11"/>
      <name val="Calibri"/>
      <family val="2"/>
    </font>
    <font>
      <b/>
      <sz val="10"/>
      <color indexed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NumberFormat="0" applyFont="0" applyFill="0" applyBorder="0" applyProtection="0">
      <alignment wrapText="1"/>
    </xf>
    <xf numFmtId="9" fontId="1" fillId="0" borderId="0" applyFont="0" applyFill="0" applyBorder="0" applyAlignment="0" applyProtection="0"/>
  </cellStyleXfs>
  <cellXfs count="86">
    <xf numFmtId="0" fontId="0" fillId="0" borderId="0" xfId="0"/>
    <xf numFmtId="165" fontId="2" fillId="0" borderId="0" xfId="2" applyFont="1" applyAlignment="1">
      <alignment horizontal="center"/>
    </xf>
    <xf numFmtId="0" fontId="0" fillId="0" borderId="0" xfId="0"/>
    <xf numFmtId="0" fontId="1" fillId="0" borderId="0" xfId="1"/>
    <xf numFmtId="0" fontId="3" fillId="0" borderId="0" xfId="1" applyFont="1"/>
    <xf numFmtId="165" fontId="3" fillId="0" borderId="0" xfId="2" applyFont="1"/>
    <xf numFmtId="0" fontId="2" fillId="0" borderId="0" xfId="4" applyFont="1" applyFill="1" applyBorder="1" applyAlignment="1">
      <alignment horizontal="center" vertical="center"/>
    </xf>
    <xf numFmtId="0" fontId="3" fillId="0" borderId="0" xfId="4" applyFont="1" applyFill="1" applyBorder="1" applyAlignment="1">
      <alignment horizontal="left" vertical="center"/>
    </xf>
    <xf numFmtId="0" fontId="1" fillId="0" borderId="0" xfId="1" applyAlignment="1">
      <alignment horizontal="left"/>
    </xf>
    <xf numFmtId="0" fontId="1" fillId="0" borderId="0" xfId="1" applyBorder="1" applyAlignment="1">
      <alignment horizontal="left"/>
    </xf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5" fillId="0" borderId="0" xfId="4" applyFont="1" applyBorder="1" applyAlignment="1">
      <alignment wrapText="1"/>
    </xf>
    <xf numFmtId="0" fontId="3" fillId="0" borderId="0" xfId="4" applyFont="1" applyFill="1" applyBorder="1" applyAlignment="1">
      <alignment horizontal="center" vertical="center"/>
    </xf>
    <xf numFmtId="0" fontId="1" fillId="0" borderId="0" xfId="1" applyBorder="1" applyAlignment="1">
      <alignment horizontal="center"/>
    </xf>
    <xf numFmtId="0" fontId="7" fillId="0" borderId="1" xfId="4" applyFont="1" applyBorder="1">
      <alignment wrapText="1"/>
    </xf>
    <xf numFmtId="0" fontId="2" fillId="0" borderId="0" xfId="4" applyFont="1">
      <alignment wrapText="1"/>
    </xf>
    <xf numFmtId="0" fontId="3" fillId="0" borderId="0" xfId="1" applyFont="1" applyBorder="1"/>
    <xf numFmtId="165" fontId="3" fillId="0" borderId="0" xfId="2" applyFont="1" applyBorder="1"/>
    <xf numFmtId="0" fontId="2" fillId="0" borderId="0" xfId="1" applyFont="1" applyBorder="1" applyAlignment="1">
      <alignment horizontal="left"/>
    </xf>
    <xf numFmtId="165" fontId="2" fillId="0" borderId="0" xfId="2" applyFont="1" applyBorder="1"/>
    <xf numFmtId="0" fontId="2" fillId="0" borderId="0" xfId="4" applyFont="1" applyFill="1" applyBorder="1" applyAlignment="1">
      <alignment horizontal="left" vertical="center"/>
    </xf>
    <xf numFmtId="0" fontId="3" fillId="0" borderId="0" xfId="1" applyFont="1" applyBorder="1" applyAlignment="1">
      <alignment horizontal="center"/>
    </xf>
    <xf numFmtId="0" fontId="2" fillId="0" borderId="0" xfId="1" applyFont="1" applyBorder="1" applyAlignment="1">
      <alignment wrapText="1"/>
    </xf>
    <xf numFmtId="164" fontId="2" fillId="0" borderId="0" xfId="3" applyFont="1" applyFill="1" applyBorder="1" applyAlignment="1">
      <alignment horizontal="right"/>
    </xf>
    <xf numFmtId="164" fontId="3" fillId="0" borderId="0" xfId="3" applyFont="1" applyFill="1" applyBorder="1" applyAlignment="1">
      <alignment horizontal="right"/>
    </xf>
    <xf numFmtId="165" fontId="2" fillId="0" borderId="0" xfId="2" applyFont="1"/>
    <xf numFmtId="166" fontId="5" fillId="0" borderId="0" xfId="2" applyNumberFormat="1" applyFont="1" applyBorder="1"/>
    <xf numFmtId="0" fontId="3" fillId="0" borderId="0" xfId="1" applyFont="1" applyFill="1" applyBorder="1"/>
    <xf numFmtId="14" fontId="3" fillId="0" borderId="0" xfId="4" applyNumberFormat="1" applyFont="1" applyAlignment="1">
      <alignment horizontal="left" wrapText="1"/>
    </xf>
    <xf numFmtId="165" fontId="3" fillId="0" borderId="0" xfId="2" applyFont="1" applyFill="1"/>
    <xf numFmtId="167" fontId="3" fillId="0" borderId="0" xfId="5" applyNumberFormat="1" applyFont="1" applyAlignment="1">
      <alignment wrapText="1"/>
    </xf>
    <xf numFmtId="165" fontId="5" fillId="0" borderId="0" xfId="2" applyFont="1" applyBorder="1" applyAlignment="1">
      <alignment horizontal="center"/>
    </xf>
    <xf numFmtId="165" fontId="8" fillId="0" borderId="0" xfId="2" applyFont="1"/>
    <xf numFmtId="164" fontId="3" fillId="0" borderId="1" xfId="3" applyFont="1" applyFill="1" applyBorder="1" applyAlignment="1">
      <alignment horizontal="right"/>
    </xf>
    <xf numFmtId="4" fontId="3" fillId="0" borderId="0" xfId="4" applyNumberFormat="1" applyFont="1" applyBorder="1">
      <alignment wrapText="1"/>
    </xf>
    <xf numFmtId="0" fontId="6" fillId="2" borderId="0" xfId="4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center" vertical="center"/>
    </xf>
    <xf numFmtId="12" fontId="5" fillId="2" borderId="0" xfId="2" applyNumberFormat="1" applyFont="1" applyFill="1" applyBorder="1" applyAlignment="1">
      <alignment horizontal="right" vertical="center"/>
    </xf>
    <xf numFmtId="49" fontId="2" fillId="2" borderId="0" xfId="4" applyNumberFormat="1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left" vertical="center"/>
    </xf>
    <xf numFmtId="0" fontId="5" fillId="2" borderId="0" xfId="4" applyFont="1" applyFill="1" applyBorder="1" applyAlignment="1">
      <alignment horizontal="left" vertical="center"/>
    </xf>
    <xf numFmtId="164" fontId="2" fillId="2" borderId="0" xfId="3" applyFont="1" applyFill="1" applyBorder="1" applyAlignment="1">
      <alignment horizontal="right"/>
    </xf>
    <xf numFmtId="49" fontId="2" fillId="2" borderId="0" xfId="1" applyNumberFormat="1" applyFont="1" applyFill="1" applyBorder="1" applyAlignment="1">
      <alignment horizontal="center"/>
    </xf>
    <xf numFmtId="0" fontId="2" fillId="2" borderId="0" xfId="1" applyFont="1" applyFill="1" applyBorder="1" applyAlignment="1">
      <alignment horizontal="left"/>
    </xf>
    <xf numFmtId="0" fontId="5" fillId="2" borderId="0" xfId="1" applyFont="1" applyFill="1" applyBorder="1"/>
    <xf numFmtId="0" fontId="2" fillId="2" borderId="0" xfId="1" applyFont="1" applyFill="1" applyBorder="1" applyAlignment="1">
      <alignment horizontal="center"/>
    </xf>
    <xf numFmtId="0" fontId="1" fillId="2" borderId="0" xfId="1" applyFill="1" applyBorder="1" applyAlignment="1">
      <alignment horizontal="center"/>
    </xf>
    <xf numFmtId="164" fontId="3" fillId="2" borderId="0" xfId="3" applyFont="1" applyFill="1" applyBorder="1" applyAlignment="1">
      <alignment horizontal="right"/>
    </xf>
    <xf numFmtId="165" fontId="5" fillId="2" borderId="0" xfId="2" applyFont="1" applyFill="1" applyBorder="1"/>
    <xf numFmtId="4" fontId="9" fillId="0" borderId="3" xfId="2" applyNumberFormat="1" applyFont="1" applyBorder="1" applyAlignment="1"/>
    <xf numFmtId="4" fontId="10" fillId="0" borderId="0" xfId="2" applyNumberFormat="1" applyFont="1" applyBorder="1" applyAlignment="1"/>
    <xf numFmtId="4" fontId="10" fillId="0" borderId="4" xfId="2" applyNumberFormat="1" applyFont="1" applyBorder="1" applyAlignment="1"/>
    <xf numFmtId="0" fontId="3" fillId="0" borderId="0" xfId="1" applyFont="1" applyBorder="1" applyAlignment="1">
      <alignment horizontal="left"/>
    </xf>
    <xf numFmtId="165" fontId="11" fillId="0" borderId="0" xfId="2" applyFont="1" applyBorder="1"/>
    <xf numFmtId="165" fontId="2" fillId="0" borderId="0" xfId="2" applyFont="1" applyFill="1"/>
    <xf numFmtId="165" fontId="3" fillId="0" borderId="0" xfId="2" applyFont="1" applyFill="1" applyAlignment="1">
      <alignment horizontal="center"/>
    </xf>
    <xf numFmtId="0" fontId="2" fillId="0" borderId="0" xfId="1" applyFont="1" applyFill="1" applyBorder="1"/>
    <xf numFmtId="0" fontId="5" fillId="0" borderId="0" xfId="1" applyFont="1" applyFill="1" applyBorder="1"/>
    <xf numFmtId="0" fontId="5" fillId="0" borderId="0" xfId="1" applyFont="1" applyAlignment="1">
      <alignment horizontal="center"/>
    </xf>
    <xf numFmtId="0" fontId="12" fillId="0" borderId="0" xfId="1" applyFont="1" applyAlignment="1">
      <alignment vertical="center"/>
    </xf>
    <xf numFmtId="0" fontId="2" fillId="3" borderId="0" xfId="1" applyFont="1" applyFill="1" applyBorder="1" applyAlignment="1">
      <alignment horizontal="center"/>
    </xf>
    <xf numFmtId="0" fontId="2" fillId="3" borderId="0" xfId="1" applyFont="1" applyFill="1" applyBorder="1"/>
    <xf numFmtId="0" fontId="2" fillId="4" borderId="0" xfId="1" applyFont="1" applyFill="1" applyBorder="1"/>
    <xf numFmtId="165" fontId="13" fillId="0" borderId="0" xfId="2" applyFont="1"/>
    <xf numFmtId="0" fontId="1" fillId="3" borderId="0" xfId="1" applyFill="1" applyBorder="1" applyAlignment="1">
      <alignment horizontal="center"/>
    </xf>
    <xf numFmtId="164" fontId="3" fillId="3" borderId="0" xfId="3" applyFont="1" applyFill="1" applyBorder="1" applyAlignment="1">
      <alignment horizontal="right"/>
    </xf>
    <xf numFmtId="0" fontId="5" fillId="3" borderId="0" xfId="1" applyFont="1" applyFill="1" applyBorder="1" applyAlignment="1">
      <alignment horizontal="center"/>
    </xf>
    <xf numFmtId="0" fontId="5" fillId="3" borderId="0" xfId="1" applyFont="1" applyFill="1" applyBorder="1"/>
    <xf numFmtId="4" fontId="5" fillId="3" borderId="0" xfId="4" applyNumberFormat="1" applyFont="1" applyFill="1" applyBorder="1">
      <alignment wrapText="1"/>
    </xf>
    <xf numFmtId="165" fontId="2" fillId="5" borderId="0" xfId="2" applyFont="1" applyFill="1"/>
    <xf numFmtId="0" fontId="1" fillId="4" borderId="0" xfId="1" applyFill="1" applyBorder="1" applyAlignment="1">
      <alignment horizontal="center"/>
    </xf>
    <xf numFmtId="164" fontId="3" fillId="4" borderId="0" xfId="3" applyFont="1" applyFill="1" applyBorder="1" applyAlignment="1">
      <alignment horizontal="right"/>
    </xf>
    <xf numFmtId="165" fontId="3" fillId="6" borderId="0" xfId="2" applyFont="1" applyFill="1" applyBorder="1"/>
    <xf numFmtId="165" fontId="2" fillId="6" borderId="0" xfId="2" applyFont="1" applyFill="1" applyBorder="1"/>
    <xf numFmtId="0" fontId="1" fillId="6" borderId="0" xfId="1" applyFill="1" applyBorder="1" applyAlignment="1">
      <alignment horizontal="center"/>
    </xf>
    <xf numFmtId="0" fontId="5" fillId="6" borderId="0" xfId="1" applyFont="1" applyFill="1" applyBorder="1"/>
    <xf numFmtId="164" fontId="3" fillId="6" borderId="0" xfId="3" applyFont="1" applyFill="1" applyBorder="1" applyAlignment="1">
      <alignment horizontal="right"/>
    </xf>
    <xf numFmtId="165" fontId="5" fillId="6" borderId="2" xfId="2" applyFont="1" applyFill="1" applyBorder="1"/>
    <xf numFmtId="164" fontId="0" fillId="6" borderId="0" xfId="0" applyNumberFormat="1" applyFill="1"/>
    <xf numFmtId="165" fontId="3" fillId="0" borderId="0" xfId="5" applyNumberFormat="1" applyFont="1"/>
    <xf numFmtId="4" fontId="0" fillId="0" borderId="0" xfId="0" applyNumberFormat="1"/>
    <xf numFmtId="43" fontId="0" fillId="0" borderId="0" xfId="0" applyNumberFormat="1"/>
    <xf numFmtId="0" fontId="4" fillId="0" borderId="0" xfId="4" applyFont="1" applyBorder="1" applyAlignment="1">
      <alignment horizontal="center" wrapText="1"/>
    </xf>
    <xf numFmtId="0" fontId="5" fillId="0" borderId="0" xfId="1" applyFont="1" applyAlignment="1">
      <alignment horizontal="center"/>
    </xf>
    <xf numFmtId="0" fontId="2" fillId="2" borderId="0" xfId="1" applyFont="1" applyFill="1" applyBorder="1" applyAlignment="1">
      <alignment horizontal="center"/>
    </xf>
  </cellXfs>
  <cellStyles count="6">
    <cellStyle name="Comma_D2006" xfId="2"/>
    <cellStyle name="Millares 2" xfId="3"/>
    <cellStyle name="Normal" xfId="0" builtinId="0"/>
    <cellStyle name="Normal 2" xfId="1"/>
    <cellStyle name="Normal_D2006" xfId="4"/>
    <cellStyle name="Porcentaje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6"/>
  <sheetViews>
    <sheetView tabSelected="1" topLeftCell="B139" workbookViewId="0">
      <selection activeCell="F136" sqref="F136"/>
    </sheetView>
  </sheetViews>
  <sheetFormatPr baseColWidth="10" defaultRowHeight="15" x14ac:dyDescent="0.25"/>
  <cols>
    <col min="4" max="4" width="63.28515625" bestFit="1" customWidth="1"/>
    <col min="5" max="5" width="14.85546875" bestFit="1" customWidth="1"/>
    <col min="6" max="6" width="18.7109375" bestFit="1" customWidth="1"/>
    <col min="7" max="7" width="30.28515625" customWidth="1"/>
    <col min="8" max="8" width="15.5703125" customWidth="1"/>
  </cols>
  <sheetData>
    <row r="1" spans="1:8" x14ac:dyDescent="0.25">
      <c r="A1" s="3"/>
      <c r="B1" s="3"/>
      <c r="C1" s="3"/>
      <c r="D1" s="3"/>
      <c r="E1" s="3"/>
      <c r="F1" s="3"/>
      <c r="G1" s="3"/>
      <c r="H1" s="3"/>
    </row>
    <row r="3" spans="1:8" x14ac:dyDescent="0.25">
      <c r="A3" s="3"/>
      <c r="B3" s="3"/>
      <c r="C3" s="3"/>
      <c r="D3" s="60"/>
      <c r="E3" s="3"/>
      <c r="F3" s="3"/>
      <c r="G3" s="3"/>
      <c r="H3" s="3"/>
    </row>
    <row r="5" spans="1:8" x14ac:dyDescent="0.25">
      <c r="A5" s="3"/>
      <c r="B5" s="3"/>
      <c r="C5" s="3"/>
      <c r="D5" s="3"/>
      <c r="E5" s="60"/>
      <c r="F5" s="3"/>
      <c r="G5" s="3"/>
      <c r="H5" s="3"/>
    </row>
    <row r="6" spans="1:8" ht="18" x14ac:dyDescent="0.25">
      <c r="A6" s="83"/>
      <c r="B6" s="83"/>
      <c r="C6" s="83"/>
      <c r="D6" s="83"/>
      <c r="E6" s="83"/>
      <c r="F6" s="83"/>
      <c r="G6" s="12"/>
      <c r="H6" s="12"/>
    </row>
    <row r="7" spans="1:8" x14ac:dyDescent="0.25">
      <c r="A7" s="8"/>
      <c r="B7" s="8"/>
      <c r="C7" s="8"/>
      <c r="D7" s="4"/>
      <c r="E7" s="3"/>
      <c r="F7" s="3"/>
      <c r="G7" s="3"/>
      <c r="H7" s="3"/>
    </row>
    <row r="8" spans="1:8" ht="15.75" x14ac:dyDescent="0.25">
      <c r="A8" s="84" t="s">
        <v>0</v>
      </c>
      <c r="B8" s="84"/>
      <c r="C8" s="84"/>
      <c r="D8" s="84"/>
      <c r="E8" s="84"/>
      <c r="F8" s="84"/>
      <c r="G8" s="3"/>
      <c r="H8" s="3"/>
    </row>
    <row r="9" spans="1:8" ht="15.75" x14ac:dyDescent="0.25">
      <c r="A9" s="84" t="s">
        <v>136</v>
      </c>
      <c r="B9" s="84"/>
      <c r="C9" s="84"/>
      <c r="D9" s="84"/>
      <c r="E9" s="84"/>
      <c r="F9" s="84"/>
      <c r="G9" s="3"/>
      <c r="H9" s="3"/>
    </row>
    <row r="10" spans="1:8" ht="15.75" x14ac:dyDescent="0.25">
      <c r="A10" s="84" t="s">
        <v>1</v>
      </c>
      <c r="B10" s="84"/>
      <c r="C10" s="84"/>
      <c r="D10" s="84"/>
      <c r="E10" s="84"/>
      <c r="F10" s="84"/>
      <c r="G10" s="3"/>
      <c r="H10" s="3"/>
    </row>
    <row r="11" spans="1:8" ht="15.75" x14ac:dyDescent="0.25">
      <c r="A11" s="59"/>
      <c r="B11" s="59"/>
      <c r="C11" s="59"/>
      <c r="D11" s="59"/>
      <c r="E11" s="59"/>
      <c r="F11" s="59"/>
      <c r="G11" s="3"/>
      <c r="H11" s="3"/>
    </row>
    <row r="12" spans="1:8" ht="15.75" x14ac:dyDescent="0.25">
      <c r="A12" s="59"/>
      <c r="B12" s="59"/>
      <c r="C12" s="59"/>
      <c r="D12" s="59"/>
      <c r="E12" s="59"/>
      <c r="F12" s="59"/>
      <c r="G12" s="3"/>
      <c r="H12" s="3"/>
    </row>
    <row r="13" spans="1:8" ht="15.75" x14ac:dyDescent="0.25">
      <c r="A13" s="9"/>
      <c r="B13" s="9"/>
      <c r="C13" s="9"/>
      <c r="D13" s="17"/>
      <c r="E13" s="18"/>
      <c r="F13" s="32" t="s">
        <v>2</v>
      </c>
      <c r="G13" s="3"/>
      <c r="H13" s="3"/>
    </row>
    <row r="14" spans="1:8" x14ac:dyDescent="0.25">
      <c r="A14" s="53" t="s">
        <v>3</v>
      </c>
      <c r="B14" s="53"/>
      <c r="C14" s="19"/>
      <c r="D14" s="10"/>
      <c r="E14" s="20"/>
      <c r="F14" s="51"/>
      <c r="G14" s="3"/>
      <c r="H14" s="3"/>
    </row>
    <row r="15" spans="1:8" ht="15.75" thickBot="1" x14ac:dyDescent="0.3">
      <c r="A15" s="53" t="s">
        <v>4</v>
      </c>
      <c r="B15" s="53"/>
      <c r="C15" s="19"/>
      <c r="D15" s="10"/>
      <c r="E15" s="20"/>
      <c r="F15" s="52">
        <v>277656727</v>
      </c>
      <c r="G15" s="3"/>
      <c r="H15" s="3"/>
    </row>
    <row r="16" spans="1:8" ht="15.75" thickBot="1" x14ac:dyDescent="0.3">
      <c r="A16" s="19" t="s">
        <v>5</v>
      </c>
      <c r="B16" s="19"/>
      <c r="C16" s="9"/>
      <c r="D16" s="17"/>
      <c r="E16" s="20"/>
      <c r="F16" s="50">
        <v>277656727</v>
      </c>
      <c r="G16" s="3"/>
      <c r="H16" s="3"/>
    </row>
    <row r="17" spans="1:7" ht="16.5" thickTop="1" x14ac:dyDescent="0.25">
      <c r="A17" s="19"/>
      <c r="B17" s="9"/>
      <c r="C17" s="9"/>
      <c r="D17" s="17"/>
      <c r="E17" s="20"/>
      <c r="F17" s="27"/>
      <c r="G17" s="3"/>
    </row>
    <row r="18" spans="1:7" ht="15.75" x14ac:dyDescent="0.25">
      <c r="A18" s="85" t="s">
        <v>6</v>
      </c>
      <c r="B18" s="85"/>
      <c r="C18" s="85"/>
      <c r="D18" s="85"/>
      <c r="E18" s="85"/>
      <c r="F18" s="27"/>
      <c r="G18" s="30"/>
    </row>
    <row r="19" spans="1:7" ht="15.75" x14ac:dyDescent="0.25">
      <c r="A19" s="36" t="s">
        <v>7</v>
      </c>
      <c r="B19" s="36" t="s">
        <v>8</v>
      </c>
      <c r="C19" s="36" t="s">
        <v>9</v>
      </c>
      <c r="D19" s="37" t="s">
        <v>10</v>
      </c>
      <c r="E19" s="38">
        <v>2013</v>
      </c>
      <c r="F19" s="18"/>
      <c r="G19" s="30"/>
    </row>
    <row r="20" spans="1:7" ht="15.75" x14ac:dyDescent="0.25">
      <c r="A20" s="39" t="s">
        <v>11</v>
      </c>
      <c r="B20" s="40"/>
      <c r="C20" s="40"/>
      <c r="D20" s="41" t="s">
        <v>12</v>
      </c>
      <c r="E20" s="42">
        <f>E21+E24+E27+E33+E36+E39</f>
        <v>166274965.08999997</v>
      </c>
      <c r="F20" s="18"/>
      <c r="G20" s="56"/>
    </row>
    <row r="21" spans="1:7" x14ac:dyDescent="0.25">
      <c r="A21" s="13"/>
      <c r="B21" s="6">
        <v>11</v>
      </c>
      <c r="C21" s="13"/>
      <c r="D21" s="21" t="s">
        <v>13</v>
      </c>
      <c r="E21" s="24">
        <f>E22+E23</f>
        <v>70097636</v>
      </c>
      <c r="F21" s="18"/>
      <c r="G21" s="30"/>
    </row>
    <row r="22" spans="1:7" x14ac:dyDescent="0.25">
      <c r="A22" s="13"/>
      <c r="B22" s="13"/>
      <c r="C22" s="13">
        <v>111</v>
      </c>
      <c r="D22" s="7" t="s">
        <v>14</v>
      </c>
      <c r="E22" s="25">
        <v>68802471</v>
      </c>
      <c r="F22" s="54"/>
      <c r="G22" s="30"/>
    </row>
    <row r="23" spans="1:7" x14ac:dyDescent="0.25">
      <c r="A23" s="13"/>
      <c r="B23" s="13"/>
      <c r="C23" s="13">
        <v>112</v>
      </c>
      <c r="D23" s="7" t="s">
        <v>15</v>
      </c>
      <c r="E23" s="25">
        <v>1295165</v>
      </c>
      <c r="F23" s="54"/>
      <c r="G23" s="30"/>
    </row>
    <row r="24" spans="1:7" x14ac:dyDescent="0.25">
      <c r="A24" s="13"/>
      <c r="B24" s="6">
        <v>12</v>
      </c>
      <c r="C24" s="13"/>
      <c r="D24" s="21" t="s">
        <v>16</v>
      </c>
      <c r="E24" s="24">
        <f>E25+E26</f>
        <v>31666338.07</v>
      </c>
      <c r="F24" s="18"/>
      <c r="G24" s="30"/>
    </row>
    <row r="25" spans="1:7" x14ac:dyDescent="0.25">
      <c r="A25" s="13"/>
      <c r="B25" s="13"/>
      <c r="C25" s="13">
        <v>121</v>
      </c>
      <c r="D25" s="7" t="s">
        <v>17</v>
      </c>
      <c r="E25" s="25">
        <v>31504338.07</v>
      </c>
      <c r="F25" s="18"/>
      <c r="G25" s="30"/>
    </row>
    <row r="26" spans="1:7" x14ac:dyDescent="0.25">
      <c r="A26" s="13"/>
      <c r="B26" s="13"/>
      <c r="C26" s="13">
        <v>123</v>
      </c>
      <c r="D26" s="7" t="s">
        <v>18</v>
      </c>
      <c r="E26" s="25">
        <v>162000</v>
      </c>
      <c r="F26" s="18"/>
      <c r="G26" s="30"/>
    </row>
    <row r="27" spans="1:7" x14ac:dyDescent="0.25">
      <c r="A27" s="6"/>
      <c r="B27" s="6">
        <v>13</v>
      </c>
      <c r="C27" s="6"/>
      <c r="D27" s="21" t="s">
        <v>19</v>
      </c>
      <c r="E27" s="24">
        <f>E28+E29+E30</f>
        <v>40563004.560000002</v>
      </c>
      <c r="F27" s="18"/>
      <c r="G27" s="30"/>
    </row>
    <row r="28" spans="1:7" x14ac:dyDescent="0.25">
      <c r="A28" s="6"/>
      <c r="B28" s="6"/>
      <c r="C28" s="13">
        <v>133</v>
      </c>
      <c r="D28" s="7" t="s">
        <v>20</v>
      </c>
      <c r="E28" s="25">
        <v>30673195.809999999</v>
      </c>
      <c r="F28" s="18"/>
      <c r="G28" s="30"/>
    </row>
    <row r="29" spans="1:7" x14ac:dyDescent="0.25">
      <c r="A29" s="13"/>
      <c r="B29" s="13"/>
      <c r="C29" s="13">
        <v>137</v>
      </c>
      <c r="D29" s="7" t="s">
        <v>21</v>
      </c>
      <c r="E29" s="25">
        <v>5324000</v>
      </c>
      <c r="F29" s="18"/>
      <c r="G29" s="30"/>
    </row>
    <row r="30" spans="1:7" x14ac:dyDescent="0.25">
      <c r="A30" s="13"/>
      <c r="B30" s="13"/>
      <c r="C30" s="13">
        <v>138</v>
      </c>
      <c r="D30" s="7" t="s">
        <v>22</v>
      </c>
      <c r="E30" s="25">
        <v>4565808.75</v>
      </c>
      <c r="F30" s="18"/>
      <c r="G30" s="30"/>
    </row>
    <row r="31" spans="1:7" x14ac:dyDescent="0.25">
      <c r="A31" s="13"/>
      <c r="B31" s="13">
        <v>14</v>
      </c>
      <c r="C31" s="13"/>
      <c r="D31" s="21" t="s">
        <v>23</v>
      </c>
      <c r="E31" s="24"/>
      <c r="F31" s="18"/>
      <c r="G31" s="30"/>
    </row>
    <row r="32" spans="1:7" x14ac:dyDescent="0.25">
      <c r="A32" s="13"/>
      <c r="B32" s="13"/>
      <c r="C32" s="13">
        <v>141</v>
      </c>
      <c r="D32" s="7" t="s">
        <v>24</v>
      </c>
      <c r="E32" s="25">
        <v>0</v>
      </c>
      <c r="F32" s="18"/>
      <c r="G32" s="30"/>
    </row>
    <row r="33" spans="1:7" x14ac:dyDescent="0.25">
      <c r="A33" s="6"/>
      <c r="B33" s="6">
        <v>15</v>
      </c>
      <c r="C33" s="6"/>
      <c r="D33" s="21" t="s">
        <v>25</v>
      </c>
      <c r="E33" s="24">
        <f>E34</f>
        <v>1354704</v>
      </c>
      <c r="F33" s="18"/>
      <c r="G33" s="30"/>
    </row>
    <row r="34" spans="1:7" x14ac:dyDescent="0.25">
      <c r="A34" s="13"/>
      <c r="B34" s="13"/>
      <c r="C34" s="13">
        <v>151</v>
      </c>
      <c r="D34" s="7" t="s">
        <v>26</v>
      </c>
      <c r="E34" s="25">
        <v>1354704</v>
      </c>
      <c r="F34" s="18"/>
      <c r="G34" s="30"/>
    </row>
    <row r="35" spans="1:7" x14ac:dyDescent="0.25">
      <c r="A35" s="13"/>
      <c r="B35" s="13"/>
      <c r="C35" s="13"/>
      <c r="D35" s="7"/>
      <c r="E35" s="25"/>
      <c r="F35" s="18"/>
      <c r="G35" s="30"/>
    </row>
    <row r="36" spans="1:7" x14ac:dyDescent="0.25">
      <c r="A36" s="13"/>
      <c r="B36" s="13"/>
      <c r="C36" s="13"/>
      <c r="D36" s="21" t="s">
        <v>27</v>
      </c>
      <c r="E36" s="24">
        <f>E37</f>
        <v>8441826.4800000004</v>
      </c>
      <c r="F36" s="18"/>
      <c r="G36" s="30"/>
    </row>
    <row r="37" spans="1:7" x14ac:dyDescent="0.25">
      <c r="A37" s="13"/>
      <c r="B37" s="13"/>
      <c r="C37" s="13">
        <v>181</v>
      </c>
      <c r="D37" s="7" t="s">
        <v>28</v>
      </c>
      <c r="E37" s="25">
        <v>8441826.4800000004</v>
      </c>
      <c r="F37" s="18"/>
      <c r="G37" s="30"/>
    </row>
    <row r="38" spans="1:7" x14ac:dyDescent="0.25">
      <c r="A38" s="13"/>
      <c r="B38" s="13"/>
      <c r="C38" s="13"/>
      <c r="D38" s="7"/>
      <c r="E38" s="25"/>
      <c r="F38" s="18"/>
      <c r="G38" s="30"/>
    </row>
    <row r="39" spans="1:7" x14ac:dyDescent="0.25">
      <c r="A39" s="11"/>
      <c r="B39" s="11">
        <v>19</v>
      </c>
      <c r="C39" s="11"/>
      <c r="D39" s="10" t="s">
        <v>29</v>
      </c>
      <c r="E39" s="24">
        <f>E40+E41+E42</f>
        <v>14151455.98</v>
      </c>
      <c r="F39" s="18"/>
      <c r="G39" s="30"/>
    </row>
    <row r="40" spans="1:7" x14ac:dyDescent="0.25">
      <c r="A40" s="11"/>
      <c r="B40" s="11"/>
      <c r="C40" s="22">
        <v>191</v>
      </c>
      <c r="D40" s="17" t="s">
        <v>30</v>
      </c>
      <c r="E40" s="25">
        <v>6374770.8499999996</v>
      </c>
      <c r="F40" s="18"/>
      <c r="G40" s="55"/>
    </row>
    <row r="41" spans="1:7" x14ac:dyDescent="0.25">
      <c r="A41" s="14"/>
      <c r="B41" s="14"/>
      <c r="C41" s="14">
        <v>192</v>
      </c>
      <c r="D41" s="17" t="s">
        <v>31</v>
      </c>
      <c r="E41" s="25">
        <v>7095329.8399999999</v>
      </c>
      <c r="F41" s="18"/>
      <c r="G41" s="30"/>
    </row>
    <row r="42" spans="1:7" x14ac:dyDescent="0.25">
      <c r="A42" s="14"/>
      <c r="B42" s="14"/>
      <c r="C42" s="14">
        <v>193</v>
      </c>
      <c r="D42" s="17" t="s">
        <v>32</v>
      </c>
      <c r="E42" s="34">
        <v>681355.29</v>
      </c>
      <c r="F42" s="18"/>
      <c r="G42" s="30"/>
    </row>
    <row r="43" spans="1:7" x14ac:dyDescent="0.25">
      <c r="A43" s="14"/>
      <c r="B43" s="14"/>
      <c r="C43" s="14"/>
      <c r="D43" s="10" t="s">
        <v>33</v>
      </c>
      <c r="E43" s="18"/>
      <c r="F43" s="73">
        <f>E20</f>
        <v>166274965.08999997</v>
      </c>
      <c r="G43" s="30"/>
    </row>
    <row r="44" spans="1:7" ht="15.75" x14ac:dyDescent="0.25">
      <c r="A44" s="43" t="s">
        <v>34</v>
      </c>
      <c r="B44" s="44"/>
      <c r="C44" s="44"/>
      <c r="D44" s="45" t="s">
        <v>35</v>
      </c>
      <c r="E44" s="42">
        <f>E45+E54+E57+E60+E64+E68+E73+E76</f>
        <v>39521960.910000004</v>
      </c>
      <c r="F44" s="18"/>
      <c r="G44" s="18"/>
    </row>
    <row r="45" spans="1:7" x14ac:dyDescent="0.25">
      <c r="A45" s="11"/>
      <c r="B45" s="11">
        <v>21</v>
      </c>
      <c r="C45" s="11"/>
      <c r="D45" s="10" t="s">
        <v>36</v>
      </c>
      <c r="E45" s="24">
        <f>E46+E47+E48+E49+E50+E51+E52+E53</f>
        <v>10232773.120000001</v>
      </c>
      <c r="F45" s="18"/>
      <c r="G45" s="24"/>
    </row>
    <row r="46" spans="1:7" x14ac:dyDescent="0.25">
      <c r="A46" s="22"/>
      <c r="B46" s="22"/>
      <c r="C46" s="22">
        <v>211</v>
      </c>
      <c r="D46" s="17" t="s">
        <v>37</v>
      </c>
      <c r="E46" s="25">
        <v>0</v>
      </c>
      <c r="F46" s="18"/>
      <c r="G46" s="25"/>
    </row>
    <row r="47" spans="1:7" x14ac:dyDescent="0.25">
      <c r="A47" s="22"/>
      <c r="B47" s="22"/>
      <c r="C47" s="22">
        <v>212</v>
      </c>
      <c r="D47" s="17" t="s">
        <v>38</v>
      </c>
      <c r="E47" s="25">
        <v>11906.61</v>
      </c>
      <c r="F47" s="18"/>
      <c r="G47" s="25"/>
    </row>
    <row r="48" spans="1:7" x14ac:dyDescent="0.25">
      <c r="A48" s="22"/>
      <c r="B48" s="22"/>
      <c r="C48" s="22">
        <v>213</v>
      </c>
      <c r="D48" s="17" t="s">
        <v>39</v>
      </c>
      <c r="E48" s="25">
        <v>2708123.63</v>
      </c>
      <c r="F48" s="18"/>
      <c r="G48" s="25"/>
    </row>
    <row r="49" spans="1:8" x14ac:dyDescent="0.25">
      <c r="A49" s="22"/>
      <c r="B49" s="22"/>
      <c r="C49" s="22">
        <v>215</v>
      </c>
      <c r="D49" s="17" t="s">
        <v>40</v>
      </c>
      <c r="E49" s="25">
        <v>2509822.87</v>
      </c>
      <c r="F49" s="18"/>
      <c r="G49" s="25"/>
      <c r="H49" s="2"/>
    </row>
    <row r="50" spans="1:8" x14ac:dyDescent="0.25">
      <c r="A50" s="14"/>
      <c r="B50" s="14"/>
      <c r="C50" s="14">
        <v>221</v>
      </c>
      <c r="D50" s="17" t="s">
        <v>41</v>
      </c>
      <c r="E50" s="25">
        <v>2447802.31</v>
      </c>
      <c r="F50" s="18"/>
      <c r="G50" s="30"/>
      <c r="H50" s="2"/>
    </row>
    <row r="51" spans="1:8" x14ac:dyDescent="0.25">
      <c r="A51" s="14"/>
      <c r="B51" s="14"/>
      <c r="C51" s="14">
        <v>222</v>
      </c>
      <c r="D51" s="17" t="s">
        <v>42</v>
      </c>
      <c r="E51" s="25">
        <v>26169</v>
      </c>
      <c r="F51" s="18"/>
      <c r="G51" s="30"/>
      <c r="H51" s="2"/>
    </row>
    <row r="52" spans="1:8" x14ac:dyDescent="0.25">
      <c r="A52" s="14"/>
      <c r="B52" s="14"/>
      <c r="C52" s="14">
        <v>223</v>
      </c>
      <c r="D52" s="28" t="s">
        <v>43</v>
      </c>
      <c r="E52" s="25">
        <v>2515916.7000000002</v>
      </c>
      <c r="F52" s="18"/>
      <c r="G52" s="30"/>
      <c r="H52" s="2"/>
    </row>
    <row r="53" spans="1:8" x14ac:dyDescent="0.25">
      <c r="A53" s="14"/>
      <c r="B53" s="14"/>
      <c r="C53" s="14">
        <v>224</v>
      </c>
      <c r="D53" s="17" t="s">
        <v>44</v>
      </c>
      <c r="E53" s="25">
        <v>13032</v>
      </c>
      <c r="F53" s="18"/>
      <c r="G53" s="30"/>
      <c r="H53" s="3"/>
    </row>
    <row r="54" spans="1:8" x14ac:dyDescent="0.25">
      <c r="A54" s="11"/>
      <c r="B54" s="11">
        <v>23</v>
      </c>
      <c r="C54" s="11"/>
      <c r="D54" s="10" t="s">
        <v>45</v>
      </c>
      <c r="E54" s="24">
        <f>E55+E56</f>
        <v>5143065.25</v>
      </c>
      <c r="F54" s="18"/>
      <c r="G54" s="24"/>
      <c r="H54" s="3"/>
    </row>
    <row r="55" spans="1:8" x14ac:dyDescent="0.25">
      <c r="A55" s="14"/>
      <c r="B55" s="14"/>
      <c r="C55" s="14">
        <v>231</v>
      </c>
      <c r="D55" s="17" t="s">
        <v>46</v>
      </c>
      <c r="E55" s="25">
        <v>5142695.25</v>
      </c>
      <c r="F55" s="18"/>
      <c r="G55" s="30"/>
      <c r="H55" s="3"/>
    </row>
    <row r="56" spans="1:8" x14ac:dyDescent="0.25">
      <c r="A56" s="14"/>
      <c r="B56" s="14"/>
      <c r="C56" s="14">
        <v>232</v>
      </c>
      <c r="D56" s="17" t="s">
        <v>47</v>
      </c>
      <c r="E56" s="25">
        <v>370</v>
      </c>
      <c r="F56" s="18"/>
      <c r="G56" s="30"/>
      <c r="H56" s="3"/>
    </row>
    <row r="57" spans="1:8" x14ac:dyDescent="0.25">
      <c r="A57" s="11"/>
      <c r="B57" s="11">
        <v>24</v>
      </c>
      <c r="C57" s="11"/>
      <c r="D57" s="10" t="s">
        <v>48</v>
      </c>
      <c r="E57" s="24">
        <f>E58+E59</f>
        <v>1159705.33</v>
      </c>
      <c r="F57" s="18"/>
      <c r="G57" s="24"/>
      <c r="H57" s="3"/>
    </row>
    <row r="58" spans="1:8" x14ac:dyDescent="0.25">
      <c r="A58" s="11"/>
      <c r="B58" s="11"/>
      <c r="C58" s="22">
        <v>241</v>
      </c>
      <c r="D58" s="17" t="s">
        <v>49</v>
      </c>
      <c r="E58" s="25">
        <v>15600</v>
      </c>
      <c r="F58" s="18"/>
      <c r="G58" s="30"/>
      <c r="H58" s="3"/>
    </row>
    <row r="59" spans="1:8" x14ac:dyDescent="0.25">
      <c r="A59" s="11"/>
      <c r="B59" s="11"/>
      <c r="C59" s="22">
        <v>242</v>
      </c>
      <c r="D59" s="28" t="s">
        <v>50</v>
      </c>
      <c r="E59" s="25">
        <v>1144105.33</v>
      </c>
      <c r="F59" s="18"/>
      <c r="G59" s="30"/>
      <c r="H59" s="3"/>
    </row>
    <row r="60" spans="1:8" x14ac:dyDescent="0.25">
      <c r="A60" s="11"/>
      <c r="B60" s="11">
        <v>25</v>
      </c>
      <c r="C60" s="11"/>
      <c r="D60" s="10" t="s">
        <v>51</v>
      </c>
      <c r="E60" s="24">
        <f>E61+E62+E63</f>
        <v>486701.1</v>
      </c>
      <c r="F60" s="18"/>
      <c r="G60" s="24"/>
      <c r="H60" s="3"/>
    </row>
    <row r="61" spans="1:8" x14ac:dyDescent="0.25">
      <c r="A61" s="14"/>
      <c r="B61" s="14"/>
      <c r="C61" s="14">
        <v>251</v>
      </c>
      <c r="D61" s="17" t="s">
        <v>52</v>
      </c>
      <c r="E61" s="25">
        <v>482795.1</v>
      </c>
      <c r="F61" s="18"/>
      <c r="G61" s="30"/>
      <c r="H61" s="3"/>
    </row>
    <row r="62" spans="1:8" x14ac:dyDescent="0.25">
      <c r="A62" s="14"/>
      <c r="B62" s="14"/>
      <c r="C62" s="14">
        <v>252</v>
      </c>
      <c r="D62" s="28" t="s">
        <v>53</v>
      </c>
      <c r="E62" s="25">
        <v>0</v>
      </c>
      <c r="F62" s="18"/>
      <c r="G62" s="30"/>
      <c r="H62" s="3"/>
    </row>
    <row r="63" spans="1:8" x14ac:dyDescent="0.25">
      <c r="A63" s="14"/>
      <c r="B63" s="14"/>
      <c r="C63" s="14">
        <v>254</v>
      </c>
      <c r="D63" s="28" t="s">
        <v>54</v>
      </c>
      <c r="E63" s="25">
        <v>3906</v>
      </c>
      <c r="F63" s="18"/>
      <c r="G63" s="30"/>
      <c r="H63" s="3"/>
    </row>
    <row r="64" spans="1:8" x14ac:dyDescent="0.25">
      <c r="A64" s="11"/>
      <c r="B64" s="11">
        <v>26</v>
      </c>
      <c r="C64" s="11"/>
      <c r="D64" s="10" t="s">
        <v>55</v>
      </c>
      <c r="E64" s="24">
        <f>E65+E66+E67</f>
        <v>42000</v>
      </c>
      <c r="F64" s="18"/>
      <c r="G64" s="24"/>
      <c r="H64" s="3"/>
    </row>
    <row r="65" spans="1:8" x14ac:dyDescent="0.25">
      <c r="A65" s="11"/>
      <c r="B65" s="11"/>
      <c r="C65" s="22">
        <v>261</v>
      </c>
      <c r="D65" s="17" t="s">
        <v>56</v>
      </c>
      <c r="E65" s="25">
        <v>42000</v>
      </c>
      <c r="F65" s="18"/>
      <c r="G65" s="24"/>
      <c r="H65" s="3"/>
    </row>
    <row r="66" spans="1:8" x14ac:dyDescent="0.25">
      <c r="A66" s="14"/>
      <c r="B66" s="14"/>
      <c r="C66" s="14">
        <v>264</v>
      </c>
      <c r="D66" s="28" t="s">
        <v>57</v>
      </c>
      <c r="E66" s="25">
        <v>0</v>
      </c>
      <c r="F66" s="18"/>
      <c r="G66" s="30"/>
      <c r="H66" s="3"/>
    </row>
    <row r="67" spans="1:8" x14ac:dyDescent="0.25">
      <c r="A67" s="14"/>
      <c r="B67" s="14"/>
      <c r="C67" s="14">
        <v>269</v>
      </c>
      <c r="D67" s="28" t="s">
        <v>58</v>
      </c>
      <c r="E67" s="25">
        <v>0</v>
      </c>
      <c r="F67" s="18"/>
      <c r="G67" s="30"/>
      <c r="H67" s="3"/>
    </row>
    <row r="68" spans="1:8" x14ac:dyDescent="0.25">
      <c r="A68" s="11"/>
      <c r="B68" s="11">
        <v>27</v>
      </c>
      <c r="C68" s="11"/>
      <c r="D68" s="57" t="s">
        <v>59</v>
      </c>
      <c r="E68" s="24">
        <f>E69+E70</f>
        <v>2793342.16</v>
      </c>
      <c r="F68" s="20"/>
      <c r="G68" s="55"/>
      <c r="H68" s="26"/>
    </row>
    <row r="69" spans="1:8" x14ac:dyDescent="0.25">
      <c r="A69" s="14"/>
      <c r="B69" s="14"/>
      <c r="C69" s="14">
        <v>272</v>
      </c>
      <c r="D69" s="28" t="s">
        <v>60</v>
      </c>
      <c r="E69" s="25">
        <v>1948685.48</v>
      </c>
      <c r="F69" s="18"/>
      <c r="G69" s="30"/>
      <c r="H69" s="3"/>
    </row>
    <row r="70" spans="1:8" x14ac:dyDescent="0.25">
      <c r="A70" s="14"/>
      <c r="B70" s="14"/>
      <c r="C70" s="14">
        <v>273</v>
      </c>
      <c r="D70" s="28" t="s">
        <v>61</v>
      </c>
      <c r="E70" s="25">
        <v>844656.68</v>
      </c>
      <c r="F70" s="18"/>
      <c r="G70" s="30"/>
      <c r="H70" s="2"/>
    </row>
    <row r="71" spans="1:8" x14ac:dyDescent="0.25">
      <c r="A71" s="14"/>
      <c r="B71" s="14"/>
      <c r="C71" s="14"/>
      <c r="D71" s="28"/>
      <c r="E71" s="25"/>
      <c r="F71" s="18"/>
      <c r="G71" s="30"/>
      <c r="H71" s="2"/>
    </row>
    <row r="72" spans="1:8" x14ac:dyDescent="0.25">
      <c r="A72" s="14"/>
      <c r="B72" s="14"/>
      <c r="C72" s="14"/>
      <c r="D72" s="28"/>
      <c r="E72" s="25"/>
      <c r="F72" s="18"/>
      <c r="G72" s="30"/>
      <c r="H72" s="2"/>
    </row>
    <row r="73" spans="1:8" x14ac:dyDescent="0.25">
      <c r="A73" s="14"/>
      <c r="B73" s="11">
        <v>28</v>
      </c>
      <c r="C73" s="14"/>
      <c r="D73" s="57" t="s">
        <v>62</v>
      </c>
      <c r="E73" s="24">
        <f>E74+E75</f>
        <v>6134654.0600000005</v>
      </c>
      <c r="F73" s="18"/>
      <c r="G73" s="57"/>
      <c r="H73" s="2"/>
    </row>
    <row r="74" spans="1:8" x14ac:dyDescent="0.25">
      <c r="A74" s="14"/>
      <c r="B74" s="11"/>
      <c r="C74" s="14">
        <v>281</v>
      </c>
      <c r="D74" s="28" t="s">
        <v>63</v>
      </c>
      <c r="E74" s="25">
        <v>290113.40000000002</v>
      </c>
      <c r="F74" s="18"/>
      <c r="G74" s="57"/>
      <c r="H74" s="2"/>
    </row>
    <row r="75" spans="1:8" x14ac:dyDescent="0.25">
      <c r="A75" s="14"/>
      <c r="B75" s="14"/>
      <c r="C75" s="14">
        <v>282</v>
      </c>
      <c r="D75" s="28" t="s">
        <v>64</v>
      </c>
      <c r="E75" s="25">
        <v>5844540.6600000001</v>
      </c>
      <c r="F75" s="18"/>
      <c r="G75" s="30"/>
      <c r="H75" s="2"/>
    </row>
    <row r="76" spans="1:8" x14ac:dyDescent="0.25">
      <c r="A76" s="11"/>
      <c r="B76" s="11">
        <v>29</v>
      </c>
      <c r="C76" s="11"/>
      <c r="D76" s="10" t="s">
        <v>65</v>
      </c>
      <c r="E76" s="24">
        <f>E77+E78+E79+E80</f>
        <v>13529719.890000001</v>
      </c>
      <c r="F76" s="18"/>
      <c r="G76" s="30"/>
      <c r="H76" s="2"/>
    </row>
    <row r="77" spans="1:8" x14ac:dyDescent="0.25">
      <c r="A77" s="14"/>
      <c r="B77" s="14"/>
      <c r="C77" s="14">
        <v>292</v>
      </c>
      <c r="D77" s="17" t="s">
        <v>66</v>
      </c>
      <c r="E77" s="25">
        <v>1550</v>
      </c>
      <c r="F77" s="18"/>
      <c r="G77" s="30"/>
      <c r="H77" s="2"/>
    </row>
    <row r="78" spans="1:8" x14ac:dyDescent="0.25">
      <c r="A78" s="14"/>
      <c r="B78" s="14"/>
      <c r="C78" s="14">
        <v>296</v>
      </c>
      <c r="D78" s="28" t="s">
        <v>67</v>
      </c>
      <c r="E78" s="25">
        <v>2024063.23</v>
      </c>
      <c r="F78" s="18"/>
      <c r="G78" s="30"/>
      <c r="H78" s="2"/>
    </row>
    <row r="79" spans="1:8" x14ac:dyDescent="0.25">
      <c r="A79" s="14"/>
      <c r="B79" s="14"/>
      <c r="C79" s="14">
        <v>297</v>
      </c>
      <c r="D79" s="28" t="s">
        <v>68</v>
      </c>
      <c r="E79" s="25">
        <v>77311.77</v>
      </c>
      <c r="F79" s="18"/>
      <c r="G79" s="30"/>
      <c r="H79" s="2"/>
    </row>
    <row r="80" spans="1:8" x14ac:dyDescent="0.25">
      <c r="A80" s="14"/>
      <c r="B80" s="14"/>
      <c r="C80" s="14">
        <v>299</v>
      </c>
      <c r="D80" s="28" t="s">
        <v>69</v>
      </c>
      <c r="E80" s="25">
        <v>11426794.890000001</v>
      </c>
      <c r="F80" s="18"/>
      <c r="G80" s="30"/>
      <c r="H80" s="2"/>
    </row>
    <row r="81" spans="1:8" x14ac:dyDescent="0.25">
      <c r="A81" s="14"/>
      <c r="B81" s="14"/>
      <c r="C81" s="14"/>
      <c r="D81" s="10" t="s">
        <v>70</v>
      </c>
      <c r="E81" s="25"/>
      <c r="F81" s="73">
        <f>E44</f>
        <v>39521960.910000004</v>
      </c>
      <c r="G81" s="30"/>
      <c r="H81" s="2"/>
    </row>
    <row r="82" spans="1:8" ht="15.75" x14ac:dyDescent="0.25">
      <c r="A82" s="43" t="s">
        <v>71</v>
      </c>
      <c r="B82" s="46"/>
      <c r="C82" s="46"/>
      <c r="D82" s="45" t="s">
        <v>72</v>
      </c>
      <c r="E82" s="42"/>
      <c r="F82" s="18"/>
      <c r="G82" s="30"/>
      <c r="H82" s="2"/>
    </row>
    <row r="83" spans="1:8" x14ac:dyDescent="0.25">
      <c r="A83" s="11"/>
      <c r="B83" s="11">
        <v>31</v>
      </c>
      <c r="C83" s="11"/>
      <c r="D83" s="10" t="s">
        <v>73</v>
      </c>
      <c r="E83" s="24">
        <f>E84+E85</f>
        <v>6069627.9199999999</v>
      </c>
      <c r="F83" s="18"/>
      <c r="G83" s="30"/>
      <c r="H83" s="2"/>
    </row>
    <row r="84" spans="1:8" x14ac:dyDescent="0.25">
      <c r="A84" s="14"/>
      <c r="B84" s="14"/>
      <c r="C84" s="14">
        <v>311</v>
      </c>
      <c r="D84" s="17" t="s">
        <v>74</v>
      </c>
      <c r="E84" s="25">
        <v>5909380.4199999999</v>
      </c>
      <c r="F84" s="18"/>
      <c r="G84" s="3"/>
      <c r="H84" s="2"/>
    </row>
    <row r="85" spans="1:8" x14ac:dyDescent="0.25">
      <c r="A85" s="14"/>
      <c r="B85" s="14"/>
      <c r="C85" s="14">
        <v>313</v>
      </c>
      <c r="D85" s="17" t="s">
        <v>75</v>
      </c>
      <c r="E85" s="25">
        <v>160247.5</v>
      </c>
      <c r="F85" s="18"/>
      <c r="G85" s="3"/>
      <c r="H85" s="2"/>
    </row>
    <row r="86" spans="1:8" x14ac:dyDescent="0.25">
      <c r="A86" s="11"/>
      <c r="B86" s="11">
        <v>32</v>
      </c>
      <c r="C86" s="11"/>
      <c r="D86" s="10" t="s">
        <v>76</v>
      </c>
      <c r="E86" s="24">
        <f>E87+E88</f>
        <v>3815850.44</v>
      </c>
      <c r="F86" s="20"/>
      <c r="G86" s="26"/>
      <c r="H86" s="26"/>
    </row>
    <row r="87" spans="1:8" x14ac:dyDescent="0.25">
      <c r="A87" s="14"/>
      <c r="B87" s="14"/>
      <c r="C87" s="14">
        <v>322</v>
      </c>
      <c r="D87" s="17" t="s">
        <v>77</v>
      </c>
      <c r="E87" s="25">
        <v>51448</v>
      </c>
      <c r="F87" s="18"/>
      <c r="G87" s="3"/>
      <c r="H87" s="3"/>
    </row>
    <row r="88" spans="1:8" x14ac:dyDescent="0.25">
      <c r="A88" s="14"/>
      <c r="B88" s="14"/>
      <c r="C88" s="14">
        <v>323</v>
      </c>
      <c r="D88" s="28" t="s">
        <v>78</v>
      </c>
      <c r="E88" s="25">
        <v>3764402.44</v>
      </c>
      <c r="F88" s="18"/>
      <c r="G88" s="3"/>
      <c r="H88" s="3"/>
    </row>
    <row r="89" spans="1:8" x14ac:dyDescent="0.25">
      <c r="A89" s="14"/>
      <c r="B89" s="14"/>
      <c r="C89" s="14"/>
      <c r="D89" s="17"/>
      <c r="E89" s="25"/>
      <c r="F89" s="18"/>
      <c r="G89" s="3"/>
      <c r="H89" s="3"/>
    </row>
    <row r="90" spans="1:8" x14ac:dyDescent="0.25">
      <c r="A90" s="11"/>
      <c r="B90" s="11">
        <v>33</v>
      </c>
      <c r="C90" s="11"/>
      <c r="D90" s="10" t="s">
        <v>79</v>
      </c>
      <c r="E90" s="24">
        <f>E91+E92+E93+E94+E95</f>
        <v>53294009.439999998</v>
      </c>
      <c r="F90" s="18"/>
      <c r="G90" s="30"/>
      <c r="H90" s="3"/>
    </row>
    <row r="91" spans="1:8" x14ac:dyDescent="0.25">
      <c r="A91" s="11"/>
      <c r="B91" s="11"/>
      <c r="C91" s="22">
        <v>331</v>
      </c>
      <c r="D91" s="17" t="s">
        <v>80</v>
      </c>
      <c r="E91" s="25">
        <v>565060.69999999995</v>
      </c>
      <c r="F91" s="18"/>
      <c r="G91" s="30"/>
      <c r="H91" s="3"/>
    </row>
    <row r="92" spans="1:8" x14ac:dyDescent="0.25">
      <c r="A92" s="14"/>
      <c r="B92" s="14"/>
      <c r="C92" s="14">
        <v>332</v>
      </c>
      <c r="D92" s="17" t="s">
        <v>81</v>
      </c>
      <c r="E92" s="25">
        <v>4002971.65</v>
      </c>
      <c r="F92" s="18"/>
      <c r="G92" s="30"/>
      <c r="H92" s="3"/>
    </row>
    <row r="93" spans="1:8" x14ac:dyDescent="0.25">
      <c r="A93" s="14"/>
      <c r="B93" s="14"/>
      <c r="C93" s="14">
        <v>333</v>
      </c>
      <c r="D93" s="28" t="s">
        <v>82</v>
      </c>
      <c r="E93" s="25">
        <v>40387.089999999997</v>
      </c>
      <c r="F93" s="18"/>
      <c r="G93" s="30"/>
      <c r="H93" s="3"/>
    </row>
    <row r="94" spans="1:8" x14ac:dyDescent="0.25">
      <c r="A94" s="14"/>
      <c r="B94" s="14"/>
      <c r="C94" s="14">
        <v>334</v>
      </c>
      <c r="D94" s="28" t="s">
        <v>83</v>
      </c>
      <c r="E94" s="25">
        <v>377160</v>
      </c>
      <c r="F94" s="18"/>
      <c r="G94" s="30"/>
      <c r="H94" s="3"/>
    </row>
    <row r="95" spans="1:8" x14ac:dyDescent="0.25">
      <c r="A95" s="14"/>
      <c r="B95" s="14"/>
      <c r="C95" s="14">
        <v>336</v>
      </c>
      <c r="D95" s="28" t="s">
        <v>84</v>
      </c>
      <c r="E95" s="25">
        <v>48308430</v>
      </c>
      <c r="F95" s="18"/>
      <c r="G95" s="30"/>
      <c r="H95" s="3"/>
    </row>
    <row r="96" spans="1:8" ht="38.25" customHeight="1" x14ac:dyDescent="0.25">
      <c r="A96" s="11"/>
      <c r="B96" s="11">
        <v>34</v>
      </c>
      <c r="C96" s="11"/>
      <c r="D96" s="23" t="s">
        <v>85</v>
      </c>
      <c r="E96" s="24">
        <f>E97+E98+E99</f>
        <v>4019247.1300000004</v>
      </c>
      <c r="F96" s="18"/>
      <c r="G96" s="30"/>
      <c r="H96" s="3"/>
    </row>
    <row r="97" spans="1:8" x14ac:dyDescent="0.25">
      <c r="A97" s="14"/>
      <c r="B97" s="14"/>
      <c r="C97" s="14">
        <v>341</v>
      </c>
      <c r="D97" s="17" t="s">
        <v>86</v>
      </c>
      <c r="E97" s="25">
        <v>3812824.75</v>
      </c>
      <c r="F97" s="18"/>
      <c r="G97" s="30"/>
      <c r="H97" s="3"/>
    </row>
    <row r="98" spans="1:8" x14ac:dyDescent="0.25">
      <c r="A98" s="14"/>
      <c r="B98" s="14"/>
      <c r="C98" s="14">
        <v>342</v>
      </c>
      <c r="D98" s="28" t="s">
        <v>87</v>
      </c>
      <c r="E98" s="25">
        <v>184878.97</v>
      </c>
      <c r="F98" s="18"/>
      <c r="G98" s="30"/>
      <c r="H98" s="3"/>
    </row>
    <row r="99" spans="1:8" x14ac:dyDescent="0.25">
      <c r="A99" s="14"/>
      <c r="B99" s="14"/>
      <c r="C99" s="14">
        <v>343</v>
      </c>
      <c r="D99" s="28" t="s">
        <v>88</v>
      </c>
      <c r="E99" s="25">
        <v>21543.41</v>
      </c>
      <c r="F99" s="18"/>
      <c r="G99" s="30"/>
      <c r="H99" s="3"/>
    </row>
    <row r="100" spans="1:8" ht="15.75" x14ac:dyDescent="0.25">
      <c r="A100" s="14"/>
      <c r="B100" s="14">
        <v>35</v>
      </c>
      <c r="C100" s="14"/>
      <c r="D100" s="58" t="s">
        <v>89</v>
      </c>
      <c r="E100" s="24">
        <f>E101+E102+E103</f>
        <v>842654.19000000006</v>
      </c>
      <c r="F100" s="18"/>
      <c r="G100" s="30"/>
      <c r="H100" s="3"/>
    </row>
    <row r="101" spans="1:8" x14ac:dyDescent="0.25">
      <c r="A101" s="14"/>
      <c r="B101" s="14"/>
      <c r="C101" s="14">
        <v>353</v>
      </c>
      <c r="D101" s="28" t="s">
        <v>90</v>
      </c>
      <c r="E101" s="25">
        <v>0</v>
      </c>
      <c r="F101" s="18"/>
      <c r="G101" s="30"/>
      <c r="H101" s="3"/>
    </row>
    <row r="102" spans="1:8" x14ac:dyDescent="0.25">
      <c r="A102" s="14"/>
      <c r="B102" s="14"/>
      <c r="C102" s="14">
        <v>354</v>
      </c>
      <c r="D102" s="28" t="s">
        <v>91</v>
      </c>
      <c r="E102" s="25">
        <v>568670.29</v>
      </c>
      <c r="F102" s="18"/>
      <c r="G102" s="30"/>
      <c r="H102" s="3"/>
    </row>
    <row r="103" spans="1:8" x14ac:dyDescent="0.25">
      <c r="A103" s="14"/>
      <c r="B103" s="14"/>
      <c r="C103" s="14">
        <v>355</v>
      </c>
      <c r="D103" s="28" t="s">
        <v>92</v>
      </c>
      <c r="E103" s="25">
        <v>273983.90000000002</v>
      </c>
      <c r="F103" s="18"/>
      <c r="G103" s="30"/>
      <c r="H103" s="3"/>
    </row>
    <row r="104" spans="1:8" x14ac:dyDescent="0.25">
      <c r="A104" s="14"/>
      <c r="B104" s="11">
        <v>36</v>
      </c>
      <c r="C104" s="14"/>
      <c r="D104" s="57" t="s">
        <v>93</v>
      </c>
      <c r="E104" s="24">
        <f>E105+E106+E107</f>
        <v>276508.40000000002</v>
      </c>
      <c r="F104" s="18"/>
      <c r="G104" s="30"/>
      <c r="H104" s="3"/>
    </row>
    <row r="105" spans="1:8" x14ac:dyDescent="0.25">
      <c r="A105" s="22"/>
      <c r="B105" s="22"/>
      <c r="C105" s="22">
        <v>362</v>
      </c>
      <c r="D105" s="28" t="s">
        <v>94</v>
      </c>
      <c r="E105" s="25">
        <v>170102.79</v>
      </c>
      <c r="F105" s="18"/>
      <c r="G105" s="30"/>
      <c r="H105" s="3"/>
    </row>
    <row r="106" spans="1:8" x14ac:dyDescent="0.25">
      <c r="A106" s="22"/>
      <c r="B106" s="22"/>
      <c r="C106" s="22">
        <v>363</v>
      </c>
      <c r="D106" s="28" t="s">
        <v>95</v>
      </c>
      <c r="E106" s="25">
        <v>16784.32</v>
      </c>
      <c r="F106" s="18"/>
      <c r="G106" s="30"/>
      <c r="H106" s="3"/>
    </row>
    <row r="107" spans="1:8" x14ac:dyDescent="0.25">
      <c r="A107" s="14"/>
      <c r="B107" s="14"/>
      <c r="C107" s="14">
        <v>365</v>
      </c>
      <c r="D107" s="28" t="s">
        <v>96</v>
      </c>
      <c r="E107" s="25">
        <v>89621.29</v>
      </c>
      <c r="F107" s="18"/>
      <c r="G107" s="30"/>
      <c r="H107" s="3"/>
    </row>
    <row r="108" spans="1:8" x14ac:dyDescent="0.25">
      <c r="A108" s="14"/>
      <c r="B108" s="14"/>
      <c r="C108" s="14"/>
      <c r="D108" s="28"/>
      <c r="E108" s="25"/>
      <c r="F108" s="18"/>
      <c r="G108" s="30"/>
      <c r="H108" s="3"/>
    </row>
    <row r="109" spans="1:8" x14ac:dyDescent="0.25">
      <c r="A109" s="11"/>
      <c r="B109" s="11">
        <v>39</v>
      </c>
      <c r="C109" s="11"/>
      <c r="D109" s="10" t="s">
        <v>97</v>
      </c>
      <c r="E109" s="24">
        <f>E110+E111+E112+E113+E114+E115+E116</f>
        <v>5706714.4700000007</v>
      </c>
      <c r="F109" s="18"/>
      <c r="G109" s="30"/>
      <c r="H109" s="3"/>
    </row>
    <row r="110" spans="1:8" x14ac:dyDescent="0.25">
      <c r="A110" s="14"/>
      <c r="B110" s="14"/>
      <c r="C110" s="14">
        <v>391</v>
      </c>
      <c r="D110" s="17" t="s">
        <v>98</v>
      </c>
      <c r="E110" s="25">
        <v>1420622.26</v>
      </c>
      <c r="F110" s="18"/>
      <c r="G110" s="30"/>
      <c r="H110" s="3"/>
    </row>
    <row r="111" spans="1:8" x14ac:dyDescent="0.25">
      <c r="A111" s="14"/>
      <c r="B111" s="14"/>
      <c r="C111" s="14">
        <v>392</v>
      </c>
      <c r="D111" s="28" t="s">
        <v>99</v>
      </c>
      <c r="E111" s="25">
        <v>574265.30000000005</v>
      </c>
      <c r="F111" s="18"/>
      <c r="G111" s="30"/>
      <c r="H111" s="3"/>
    </row>
    <row r="112" spans="1:8" x14ac:dyDescent="0.25">
      <c r="A112" s="14"/>
      <c r="B112" s="14"/>
      <c r="C112" s="14">
        <v>394</v>
      </c>
      <c r="D112" s="28" t="s">
        <v>100</v>
      </c>
      <c r="E112" s="25">
        <v>57601.65</v>
      </c>
      <c r="F112" s="18"/>
      <c r="G112" s="30"/>
      <c r="H112" s="3"/>
    </row>
    <row r="113" spans="1:8" x14ac:dyDescent="0.25">
      <c r="A113" s="14"/>
      <c r="B113" s="14"/>
      <c r="C113" s="14">
        <v>395</v>
      </c>
      <c r="D113" s="28" t="s">
        <v>101</v>
      </c>
      <c r="E113" s="25">
        <v>19861.7</v>
      </c>
      <c r="F113" s="18"/>
      <c r="G113" s="30"/>
      <c r="H113" s="3"/>
    </row>
    <row r="114" spans="1:8" x14ac:dyDescent="0.25">
      <c r="A114" s="14"/>
      <c r="B114" s="14"/>
      <c r="C114" s="14">
        <v>396</v>
      </c>
      <c r="D114" s="17" t="s">
        <v>102</v>
      </c>
      <c r="E114" s="25">
        <v>593563.52</v>
      </c>
      <c r="F114" s="18"/>
      <c r="G114" s="30"/>
      <c r="H114" s="3"/>
    </row>
    <row r="115" spans="1:8" x14ac:dyDescent="0.25">
      <c r="A115" s="14"/>
      <c r="B115" s="14"/>
      <c r="C115" s="14">
        <v>397</v>
      </c>
      <c r="D115" s="17" t="s">
        <v>103</v>
      </c>
      <c r="E115" s="35">
        <v>2799599.72</v>
      </c>
      <c r="F115" s="18"/>
      <c r="G115" s="30"/>
      <c r="H115" s="3"/>
    </row>
    <row r="116" spans="1:8" x14ac:dyDescent="0.25">
      <c r="A116" s="14"/>
      <c r="B116" s="14"/>
      <c r="C116" s="14">
        <v>399</v>
      </c>
      <c r="D116" s="28" t="s">
        <v>104</v>
      </c>
      <c r="E116" s="35">
        <v>241200.32</v>
      </c>
      <c r="F116" s="18"/>
      <c r="G116" s="30"/>
      <c r="H116" s="3"/>
    </row>
    <row r="117" spans="1:8" x14ac:dyDescent="0.25">
      <c r="A117" s="14"/>
      <c r="B117" s="14"/>
      <c r="C117" s="14"/>
      <c r="D117" s="10" t="s">
        <v>105</v>
      </c>
      <c r="E117" s="35"/>
      <c r="F117" s="73">
        <f>E83+E86+E90+E96+E100+E104+E109</f>
        <v>74024611.989999995</v>
      </c>
      <c r="G117" s="30"/>
      <c r="H117" s="3"/>
    </row>
    <row r="118" spans="1:8" ht="15.75" x14ac:dyDescent="0.25">
      <c r="A118" s="61"/>
      <c r="B118" s="67">
        <v>42</v>
      </c>
      <c r="C118" s="67"/>
      <c r="D118" s="68" t="s">
        <v>106</v>
      </c>
      <c r="E118" s="69">
        <f>E119+E120</f>
        <v>3751350</v>
      </c>
      <c r="F118" s="74">
        <f>E118</f>
        <v>3751350</v>
      </c>
      <c r="G118" s="70"/>
      <c r="H118" s="70"/>
    </row>
    <row r="119" spans="1:8" x14ac:dyDescent="0.25">
      <c r="A119" s="14"/>
      <c r="B119" s="14"/>
      <c r="C119" s="14">
        <v>421</v>
      </c>
      <c r="D119" s="10" t="s">
        <v>107</v>
      </c>
      <c r="E119" s="35">
        <v>207550</v>
      </c>
      <c r="F119" s="18"/>
      <c r="G119" s="30"/>
      <c r="H119" s="3"/>
    </row>
    <row r="120" spans="1:8" x14ac:dyDescent="0.25">
      <c r="A120" s="14"/>
      <c r="B120" s="14"/>
      <c r="C120" s="14">
        <v>424</v>
      </c>
      <c r="D120" s="10" t="s">
        <v>108</v>
      </c>
      <c r="E120" s="35">
        <v>3543800</v>
      </c>
      <c r="F120" s="18"/>
      <c r="G120" s="30"/>
      <c r="H120" s="3"/>
    </row>
    <row r="121" spans="1:8" x14ac:dyDescent="0.25">
      <c r="A121" s="14"/>
      <c r="B121" s="14"/>
      <c r="C121" s="14"/>
      <c r="D121" s="10"/>
      <c r="E121" s="35"/>
      <c r="F121" s="18"/>
      <c r="G121" s="30"/>
      <c r="H121" s="3"/>
    </row>
    <row r="122" spans="1:8" ht="15.75" x14ac:dyDescent="0.25">
      <c r="A122" s="43" t="s">
        <v>109</v>
      </c>
      <c r="B122" s="46"/>
      <c r="C122" s="46"/>
      <c r="D122" s="45" t="s">
        <v>110</v>
      </c>
      <c r="E122" s="42"/>
      <c r="F122" s="18"/>
      <c r="G122" s="30"/>
      <c r="H122" s="3"/>
    </row>
    <row r="123" spans="1:8" x14ac:dyDescent="0.25">
      <c r="A123" s="14"/>
      <c r="B123" s="11">
        <v>61</v>
      </c>
      <c r="C123" s="14"/>
      <c r="D123" s="10" t="s">
        <v>111</v>
      </c>
      <c r="E123" s="24">
        <f>E124+E125+E126+E127</f>
        <v>11342549.690000001</v>
      </c>
      <c r="F123" s="18"/>
      <c r="G123" s="30"/>
      <c r="H123" s="33"/>
    </row>
    <row r="124" spans="1:8" x14ac:dyDescent="0.25">
      <c r="A124" s="14"/>
      <c r="B124" s="14"/>
      <c r="C124" s="14">
        <v>612</v>
      </c>
      <c r="D124" s="17" t="s">
        <v>112</v>
      </c>
      <c r="E124" s="25">
        <v>0</v>
      </c>
      <c r="F124" s="18"/>
      <c r="G124" s="30"/>
      <c r="H124" s="33"/>
    </row>
    <row r="125" spans="1:8" x14ac:dyDescent="0.25">
      <c r="A125" s="22"/>
      <c r="B125" s="22"/>
      <c r="C125" s="22">
        <v>614</v>
      </c>
      <c r="D125" s="28" t="s">
        <v>113</v>
      </c>
      <c r="E125" s="25">
        <v>3301355.42</v>
      </c>
      <c r="F125" s="18"/>
      <c r="G125" s="30"/>
      <c r="H125" s="33"/>
    </row>
    <row r="126" spans="1:8" x14ac:dyDescent="0.25">
      <c r="A126" s="22"/>
      <c r="B126" s="22"/>
      <c r="C126" s="22">
        <v>616</v>
      </c>
      <c r="D126" s="28" t="s">
        <v>114</v>
      </c>
      <c r="E126" s="25">
        <v>3748771.83</v>
      </c>
      <c r="F126" s="18"/>
      <c r="G126" s="30"/>
      <c r="H126" s="33"/>
    </row>
    <row r="127" spans="1:8" x14ac:dyDescent="0.25">
      <c r="A127" s="14"/>
      <c r="B127" s="14"/>
      <c r="C127" s="14">
        <v>617</v>
      </c>
      <c r="D127" s="17" t="s">
        <v>115</v>
      </c>
      <c r="E127" s="25">
        <v>4292422.4400000004</v>
      </c>
      <c r="F127" s="18"/>
      <c r="G127" s="30"/>
      <c r="H127" s="33"/>
    </row>
    <row r="128" spans="1:8" x14ac:dyDescent="0.25">
      <c r="A128" s="71"/>
      <c r="B128" s="71"/>
      <c r="C128" s="71"/>
      <c r="D128" s="63" t="s">
        <v>116</v>
      </c>
      <c r="E128" s="72"/>
      <c r="F128" s="73">
        <f>E123</f>
        <v>11342549.690000001</v>
      </c>
      <c r="G128" s="30"/>
      <c r="H128" s="33"/>
    </row>
    <row r="129" spans="1:8" x14ac:dyDescent="0.25">
      <c r="A129" s="65"/>
      <c r="B129" s="65">
        <v>63</v>
      </c>
      <c r="C129" s="65"/>
      <c r="D129" s="62" t="s">
        <v>117</v>
      </c>
      <c r="E129" s="66">
        <f>E130</f>
        <v>5946989.9000000004</v>
      </c>
      <c r="F129" s="79">
        <f>E129</f>
        <v>5946989.9000000004</v>
      </c>
      <c r="G129" s="30"/>
      <c r="H129" s="33"/>
    </row>
    <row r="130" spans="1:8" x14ac:dyDescent="0.25">
      <c r="A130" s="22"/>
      <c r="B130" s="22"/>
      <c r="C130" s="22">
        <v>635</v>
      </c>
      <c r="D130" s="28" t="s">
        <v>118</v>
      </c>
      <c r="E130" s="25">
        <v>5946989.9000000004</v>
      </c>
      <c r="F130" s="18"/>
      <c r="G130" s="30"/>
      <c r="H130" s="33"/>
    </row>
    <row r="131" spans="1:8" x14ac:dyDescent="0.25">
      <c r="A131" s="11"/>
      <c r="B131" s="11">
        <v>69</v>
      </c>
      <c r="C131" s="11"/>
      <c r="D131" s="57" t="s">
        <v>119</v>
      </c>
      <c r="E131" s="24">
        <f>E132</f>
        <v>3806427.86</v>
      </c>
      <c r="F131" s="74">
        <f>E131</f>
        <v>3806427.86</v>
      </c>
      <c r="G131" s="55"/>
      <c r="H131" s="64"/>
    </row>
    <row r="132" spans="1:8" x14ac:dyDescent="0.25">
      <c r="A132" s="22"/>
      <c r="B132" s="22"/>
      <c r="C132" s="22">
        <v>694</v>
      </c>
      <c r="D132" s="28" t="s">
        <v>120</v>
      </c>
      <c r="E132" s="25">
        <v>3806427.86</v>
      </c>
      <c r="F132" s="18"/>
      <c r="G132" s="30"/>
      <c r="H132" s="33"/>
    </row>
    <row r="133" spans="1:8" x14ac:dyDescent="0.25">
      <c r="A133" s="22"/>
      <c r="B133" s="22"/>
      <c r="C133" s="22"/>
      <c r="D133" s="28"/>
      <c r="E133" s="25"/>
      <c r="F133" s="18"/>
      <c r="G133" s="30"/>
      <c r="H133" s="33"/>
    </row>
    <row r="134" spans="1:8" ht="15.75" x14ac:dyDescent="0.25">
      <c r="A134" s="47"/>
      <c r="B134" s="47"/>
      <c r="C134" s="47"/>
      <c r="D134" s="45" t="s">
        <v>121</v>
      </c>
      <c r="E134" s="48"/>
      <c r="F134" s="49">
        <f>F43+F81+F117+F118+F128+F129+F131</f>
        <v>304668855.43999994</v>
      </c>
      <c r="G134" s="30"/>
      <c r="H134" s="3"/>
    </row>
    <row r="135" spans="1:8" ht="16.5" thickBot="1" x14ac:dyDescent="0.3">
      <c r="A135" s="75"/>
      <c r="B135" s="75"/>
      <c r="C135" s="75"/>
      <c r="D135" s="76" t="s">
        <v>122</v>
      </c>
      <c r="E135" s="77"/>
      <c r="F135" s="78">
        <f>F16-F134</f>
        <v>-27012128.439999938</v>
      </c>
      <c r="G135" s="30"/>
      <c r="H135" s="3"/>
    </row>
    <row r="136" spans="1:8" ht="15.75" thickTop="1" x14ac:dyDescent="0.25">
      <c r="A136" s="3"/>
      <c r="B136" s="3"/>
      <c r="C136" s="3"/>
      <c r="D136" s="15"/>
      <c r="E136" s="3"/>
      <c r="F136" s="3"/>
      <c r="G136" s="3"/>
      <c r="H136" s="3"/>
    </row>
    <row r="137" spans="1:8" ht="77.25" x14ac:dyDescent="0.25">
      <c r="A137" s="3"/>
      <c r="B137" s="3"/>
      <c r="C137" s="3"/>
      <c r="D137" s="16" t="s">
        <v>123</v>
      </c>
      <c r="E137" s="3"/>
      <c r="F137" s="3"/>
      <c r="G137" s="3"/>
      <c r="H137" s="3"/>
    </row>
    <row r="138" spans="1:8" x14ac:dyDescent="0.25">
      <c r="A138" s="3"/>
      <c r="B138" s="3"/>
      <c r="C138" s="3"/>
      <c r="D138" s="29">
        <v>41608</v>
      </c>
      <c r="E138" s="3"/>
      <c r="F138" s="3"/>
      <c r="G138" s="3"/>
      <c r="H138" s="3"/>
    </row>
    <row r="139" spans="1:8" x14ac:dyDescent="0.25">
      <c r="A139" s="3"/>
      <c r="B139" s="3"/>
      <c r="C139" s="3"/>
      <c r="D139" s="3"/>
      <c r="E139" s="3"/>
      <c r="F139" s="33"/>
      <c r="G139" s="3"/>
      <c r="H139" s="26"/>
    </row>
    <row r="143" spans="1:8" x14ac:dyDescent="0.25">
      <c r="A143" s="2"/>
      <c r="B143" s="2"/>
      <c r="C143" s="2"/>
      <c r="D143" s="2"/>
      <c r="E143" s="2"/>
      <c r="F143" s="2"/>
      <c r="G143" s="82"/>
      <c r="H143" s="2"/>
    </row>
    <row r="144" spans="1:8" x14ac:dyDescent="0.25">
      <c r="A144" s="2"/>
      <c r="B144" s="2"/>
      <c r="C144" s="2"/>
      <c r="D144" s="2"/>
      <c r="E144" s="2"/>
      <c r="F144" s="2"/>
      <c r="G144" s="2"/>
      <c r="H144" s="81"/>
    </row>
    <row r="151" spans="5:9" x14ac:dyDescent="0.25">
      <c r="E151" s="2"/>
      <c r="F151" s="2"/>
      <c r="G151" s="1" t="s">
        <v>124</v>
      </c>
      <c r="H151" s="1"/>
      <c r="I151" s="1"/>
    </row>
    <row r="152" spans="5:9" x14ac:dyDescent="0.25">
      <c r="E152" s="2"/>
      <c r="F152" s="2"/>
      <c r="G152" s="1" t="s">
        <v>125</v>
      </c>
      <c r="H152" s="1"/>
      <c r="I152" s="1"/>
    </row>
    <row r="153" spans="5:9" x14ac:dyDescent="0.25">
      <c r="E153" s="2"/>
      <c r="F153" s="2"/>
      <c r="G153" s="1"/>
      <c r="H153" s="1"/>
      <c r="I153" s="1"/>
    </row>
    <row r="156" spans="5:9" x14ac:dyDescent="0.25">
      <c r="E156" s="2"/>
      <c r="F156" s="2"/>
      <c r="G156" s="26" t="s">
        <v>5</v>
      </c>
      <c r="H156" s="26">
        <v>277656727</v>
      </c>
      <c r="I156" s="3"/>
    </row>
    <row r="157" spans="5:9" x14ac:dyDescent="0.25">
      <c r="E157" s="2"/>
      <c r="F157" s="2"/>
      <c r="G157" s="5" t="s">
        <v>126</v>
      </c>
      <c r="H157" s="5">
        <f>E20</f>
        <v>166274965.08999997</v>
      </c>
      <c r="I157" s="31"/>
    </row>
    <row r="158" spans="5:9" x14ac:dyDescent="0.25">
      <c r="E158" s="2"/>
      <c r="F158" s="2"/>
      <c r="G158" s="5" t="s">
        <v>127</v>
      </c>
      <c r="H158" s="5">
        <f>E44</f>
        <v>39521960.910000004</v>
      </c>
      <c r="I158" s="31"/>
    </row>
    <row r="159" spans="5:9" x14ac:dyDescent="0.25">
      <c r="E159" s="81"/>
      <c r="F159" s="2"/>
      <c r="G159" s="5" t="s">
        <v>128</v>
      </c>
      <c r="H159" s="5">
        <f>F117</f>
        <v>74024611.989999995</v>
      </c>
      <c r="I159" s="31"/>
    </row>
    <row r="160" spans="5:9" x14ac:dyDescent="0.25">
      <c r="E160" s="81"/>
      <c r="F160" s="2"/>
      <c r="G160" s="5" t="s">
        <v>129</v>
      </c>
      <c r="H160" s="5">
        <f>F118</f>
        <v>3751350</v>
      </c>
      <c r="I160" s="31"/>
    </row>
    <row r="161" spans="5:9" x14ac:dyDescent="0.25">
      <c r="E161" s="81"/>
      <c r="F161" s="2"/>
      <c r="G161" s="5" t="s">
        <v>130</v>
      </c>
      <c r="H161" s="5">
        <f>F128</f>
        <v>11342549.690000001</v>
      </c>
      <c r="I161" s="31"/>
    </row>
    <row r="162" spans="5:9" x14ac:dyDescent="0.25">
      <c r="E162" s="2"/>
      <c r="F162" s="2"/>
      <c r="G162" s="5" t="s">
        <v>131</v>
      </c>
      <c r="H162" s="5">
        <f>F129</f>
        <v>5946989.9000000004</v>
      </c>
      <c r="I162" s="31"/>
    </row>
    <row r="163" spans="5:9" x14ac:dyDescent="0.25">
      <c r="E163" s="2"/>
      <c r="F163" s="2"/>
      <c r="G163" s="5" t="s">
        <v>132</v>
      </c>
      <c r="H163" s="5">
        <f>F131</f>
        <v>3806427.86</v>
      </c>
      <c r="I163" s="31"/>
    </row>
    <row r="164" spans="5:9" x14ac:dyDescent="0.25">
      <c r="E164" s="2"/>
      <c r="F164" s="2"/>
      <c r="G164" s="2"/>
      <c r="H164" s="26" t="s">
        <v>133</v>
      </c>
      <c r="I164" s="31"/>
    </row>
    <row r="165" spans="5:9" x14ac:dyDescent="0.25">
      <c r="E165" s="2"/>
      <c r="F165" s="2"/>
      <c r="G165" s="26" t="s">
        <v>134</v>
      </c>
      <c r="H165" s="26">
        <f>SUM(H157:H164)</f>
        <v>304668855.43999994</v>
      </c>
      <c r="I165" s="31"/>
    </row>
    <row r="166" spans="5:9" x14ac:dyDescent="0.25">
      <c r="E166" s="2"/>
      <c r="F166" s="2"/>
      <c r="G166" s="26" t="s">
        <v>135</v>
      </c>
      <c r="H166" s="80">
        <f>H156-H165</f>
        <v>-27012128.439999938</v>
      </c>
      <c r="I166" s="3"/>
    </row>
  </sheetData>
  <mergeCells count="8">
    <mergeCell ref="G153:I153"/>
    <mergeCell ref="G151:I151"/>
    <mergeCell ref="A6:F6"/>
    <mergeCell ref="A8:F8"/>
    <mergeCell ref="A9:F9"/>
    <mergeCell ref="A10:F10"/>
    <mergeCell ref="G152:I152"/>
    <mergeCell ref="A18:E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jmartinez</dc:creator>
  <cp:lastModifiedBy>jmartinez</cp:lastModifiedBy>
  <dcterms:created xsi:type="dcterms:W3CDTF">2014-01-09T12:53:20Z</dcterms:created>
  <dcterms:modified xsi:type="dcterms:W3CDTF">2014-01-09T15:33:48Z</dcterms:modified>
</cp:coreProperties>
</file>