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9010" windowHeight="12750"/>
  </bookViews>
  <sheets>
    <sheet name="P2 Presupuesto Aprobado-Ejec " sheetId="1" r:id="rId1"/>
  </sheets>
  <externalReferences>
    <externalReference r:id="rId2"/>
  </externalReferences>
  <definedNames>
    <definedName name="_xlnm.Print_Titles" localSheetId="0">'P2 Presupuesto Aprobado-Ejec '!$3:$10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R12" i="1" s="1"/>
  <c r="G12" i="1"/>
  <c r="G11" i="1" s="1"/>
  <c r="H12" i="1"/>
  <c r="H11" i="1" s="1"/>
  <c r="I12" i="1"/>
  <c r="J12" i="1"/>
  <c r="K12" i="1"/>
  <c r="K11" i="1" s="1"/>
  <c r="L12" i="1"/>
  <c r="L11" i="1" s="1"/>
  <c r="N12" i="1"/>
  <c r="O12" i="1"/>
  <c r="P12" i="1"/>
  <c r="P11" i="1" s="1"/>
  <c r="Q12" i="1"/>
  <c r="Q11" i="1" s="1"/>
  <c r="Q86" i="1" s="1"/>
  <c r="C13" i="1"/>
  <c r="R13" i="1"/>
  <c r="C14" i="1"/>
  <c r="R14" i="1"/>
  <c r="C15" i="1"/>
  <c r="R15" i="1"/>
  <c r="C16" i="1"/>
  <c r="R16" i="1"/>
  <c r="C17" i="1"/>
  <c r="R17" i="1"/>
  <c r="D18" i="1"/>
  <c r="E18" i="1"/>
  <c r="E11" i="1" s="1"/>
  <c r="F18" i="1"/>
  <c r="F11" i="1" s="1"/>
  <c r="G18" i="1"/>
  <c r="H18" i="1"/>
  <c r="I18" i="1"/>
  <c r="I11" i="1" s="1"/>
  <c r="I86" i="1" s="1"/>
  <c r="J18" i="1"/>
  <c r="J11" i="1" s="1"/>
  <c r="J86" i="1" s="1"/>
  <c r="K18" i="1"/>
  <c r="L18" i="1"/>
  <c r="N18" i="1"/>
  <c r="N11" i="1" s="1"/>
  <c r="O18" i="1"/>
  <c r="O11" i="1" s="1"/>
  <c r="O86" i="1" s="1"/>
  <c r="P18" i="1"/>
  <c r="Q18" i="1"/>
  <c r="C19" i="1"/>
  <c r="C18" i="1" s="1"/>
  <c r="R19" i="1"/>
  <c r="C20" i="1"/>
  <c r="R20" i="1"/>
  <c r="C21" i="1"/>
  <c r="R21" i="1"/>
  <c r="C22" i="1"/>
  <c r="R22" i="1"/>
  <c r="C23" i="1"/>
  <c r="R23" i="1"/>
  <c r="C24" i="1"/>
  <c r="R24" i="1"/>
  <c r="C25" i="1"/>
  <c r="R25" i="1"/>
  <c r="C26" i="1"/>
  <c r="R26" i="1"/>
  <c r="C27" i="1"/>
  <c r="R27" i="1"/>
  <c r="D28" i="1"/>
  <c r="E28" i="1"/>
  <c r="F28" i="1"/>
  <c r="G28" i="1"/>
  <c r="H28" i="1"/>
  <c r="I28" i="1"/>
  <c r="J28" i="1"/>
  <c r="K28" i="1"/>
  <c r="L28" i="1"/>
  <c r="N28" i="1"/>
  <c r="O28" i="1"/>
  <c r="P28" i="1"/>
  <c r="Q28" i="1"/>
  <c r="R28" i="1"/>
  <c r="C29" i="1"/>
  <c r="C28" i="1" s="1"/>
  <c r="R29" i="1"/>
  <c r="C30" i="1"/>
  <c r="R30" i="1"/>
  <c r="C31" i="1"/>
  <c r="R31" i="1"/>
  <c r="C32" i="1"/>
  <c r="R32" i="1"/>
  <c r="C33" i="1"/>
  <c r="R33" i="1"/>
  <c r="C34" i="1"/>
  <c r="R34" i="1"/>
  <c r="C35" i="1"/>
  <c r="R35" i="1"/>
  <c r="C36" i="1"/>
  <c r="R36" i="1"/>
  <c r="C37" i="1"/>
  <c r="R37" i="1"/>
  <c r="E38" i="1"/>
  <c r="F38" i="1"/>
  <c r="G38" i="1"/>
  <c r="R38" i="1" s="1"/>
  <c r="H38" i="1"/>
  <c r="I38" i="1"/>
  <c r="J38" i="1"/>
  <c r="K38" i="1"/>
  <c r="L38" i="1"/>
  <c r="N38" i="1"/>
  <c r="O38" i="1"/>
  <c r="P38" i="1"/>
  <c r="Q38" i="1"/>
  <c r="C39" i="1"/>
  <c r="R39" i="1"/>
  <c r="C40" i="1"/>
  <c r="C38" i="1" s="1"/>
  <c r="D40" i="1"/>
  <c r="R40" i="1"/>
  <c r="C41" i="1"/>
  <c r="D41" i="1"/>
  <c r="D38" i="1" s="1"/>
  <c r="R41" i="1"/>
  <c r="C42" i="1"/>
  <c r="D42" i="1"/>
  <c r="R42" i="1"/>
  <c r="C43" i="1"/>
  <c r="D43" i="1"/>
  <c r="R43" i="1"/>
  <c r="C44" i="1"/>
  <c r="D44" i="1"/>
  <c r="R44" i="1"/>
  <c r="C45" i="1"/>
  <c r="D45" i="1"/>
  <c r="R45" i="1"/>
  <c r="C46" i="1"/>
  <c r="D46" i="1"/>
  <c r="R46" i="1"/>
  <c r="E47" i="1"/>
  <c r="F47" i="1"/>
  <c r="R47" i="1" s="1"/>
  <c r="G47" i="1"/>
  <c r="H47" i="1"/>
  <c r="I47" i="1"/>
  <c r="J47" i="1"/>
  <c r="K47" i="1"/>
  <c r="L47" i="1"/>
  <c r="N47" i="1"/>
  <c r="O47" i="1"/>
  <c r="P47" i="1"/>
  <c r="Q47" i="1"/>
  <c r="C48" i="1"/>
  <c r="C47" i="1" s="1"/>
  <c r="D48" i="1"/>
  <c r="D47" i="1" s="1"/>
  <c r="R48" i="1"/>
  <c r="C49" i="1"/>
  <c r="D49" i="1"/>
  <c r="R49" i="1"/>
  <c r="C50" i="1"/>
  <c r="D50" i="1"/>
  <c r="R50" i="1"/>
  <c r="C51" i="1"/>
  <c r="D51" i="1"/>
  <c r="R51" i="1"/>
  <c r="C52" i="1"/>
  <c r="D52" i="1"/>
  <c r="R52" i="1"/>
  <c r="C53" i="1"/>
  <c r="D53" i="1"/>
  <c r="R53" i="1"/>
  <c r="C54" i="1"/>
  <c r="D54" i="1"/>
  <c r="R54" i="1"/>
  <c r="D55" i="1"/>
  <c r="E55" i="1"/>
  <c r="F55" i="1"/>
  <c r="R55" i="1" s="1"/>
  <c r="G55" i="1"/>
  <c r="H55" i="1"/>
  <c r="I55" i="1"/>
  <c r="J55" i="1"/>
  <c r="K55" i="1"/>
  <c r="L55" i="1"/>
  <c r="N55" i="1"/>
  <c r="O55" i="1"/>
  <c r="P55" i="1"/>
  <c r="Q55" i="1"/>
  <c r="C56" i="1"/>
  <c r="C55" i="1" s="1"/>
  <c r="R56" i="1"/>
  <c r="C57" i="1"/>
  <c r="R57" i="1"/>
  <c r="C58" i="1"/>
  <c r="R58" i="1"/>
  <c r="C59" i="1"/>
  <c r="R59" i="1"/>
  <c r="C60" i="1"/>
  <c r="R60" i="1"/>
  <c r="C61" i="1"/>
  <c r="R61" i="1"/>
  <c r="C62" i="1"/>
  <c r="R62" i="1"/>
  <c r="C63" i="1"/>
  <c r="R63" i="1"/>
  <c r="C64" i="1"/>
  <c r="R64" i="1"/>
  <c r="E65" i="1"/>
  <c r="F65" i="1"/>
  <c r="G65" i="1"/>
  <c r="H65" i="1"/>
  <c r="I65" i="1"/>
  <c r="J65" i="1"/>
  <c r="K65" i="1"/>
  <c r="L65" i="1"/>
  <c r="N65" i="1"/>
  <c r="O65" i="1"/>
  <c r="P65" i="1"/>
  <c r="Q65" i="1"/>
  <c r="R65" i="1"/>
  <c r="C66" i="1"/>
  <c r="C65" i="1" s="1"/>
  <c r="D66" i="1"/>
  <c r="R66" i="1"/>
  <c r="C67" i="1"/>
  <c r="D67" i="1"/>
  <c r="R67" i="1"/>
  <c r="C68" i="1"/>
  <c r="D68" i="1"/>
  <c r="D65" i="1" s="1"/>
  <c r="R68" i="1"/>
  <c r="C69" i="1"/>
  <c r="D69" i="1"/>
  <c r="R69" i="1"/>
  <c r="E70" i="1"/>
  <c r="R70" i="1" s="1"/>
  <c r="F70" i="1"/>
  <c r="G70" i="1"/>
  <c r="C71" i="1"/>
  <c r="C70" i="1" s="1"/>
  <c r="D71" i="1"/>
  <c r="D70" i="1" s="1"/>
  <c r="R71" i="1"/>
  <c r="C72" i="1"/>
  <c r="D72" i="1"/>
  <c r="R72" i="1"/>
  <c r="E73" i="1"/>
  <c r="R73" i="1" s="1"/>
  <c r="F73" i="1"/>
  <c r="C74" i="1"/>
  <c r="D74" i="1"/>
  <c r="D73" i="1" s="1"/>
  <c r="R74" i="1"/>
  <c r="C75" i="1"/>
  <c r="C73" i="1" s="1"/>
  <c r="R75" i="1"/>
  <c r="C76" i="1"/>
  <c r="R76" i="1"/>
  <c r="C78" i="1"/>
  <c r="C77" i="1" s="1"/>
  <c r="E78" i="1"/>
  <c r="F78" i="1"/>
  <c r="R78" i="1" s="1"/>
  <c r="G78" i="1"/>
  <c r="G77" i="1" s="1"/>
  <c r="H78" i="1"/>
  <c r="H77" i="1" s="1"/>
  <c r="I78" i="1"/>
  <c r="J78" i="1"/>
  <c r="K78" i="1"/>
  <c r="K77" i="1" s="1"/>
  <c r="L78" i="1"/>
  <c r="L77" i="1" s="1"/>
  <c r="M78" i="1"/>
  <c r="N78" i="1"/>
  <c r="O78" i="1"/>
  <c r="O77" i="1" s="1"/>
  <c r="P78" i="1"/>
  <c r="P77" i="1" s="1"/>
  <c r="C79" i="1"/>
  <c r="D79" i="1"/>
  <c r="D78" i="1" s="1"/>
  <c r="D77" i="1" s="1"/>
  <c r="R79" i="1"/>
  <c r="C80" i="1"/>
  <c r="D80" i="1"/>
  <c r="R80" i="1"/>
  <c r="E81" i="1"/>
  <c r="E77" i="1" s="1"/>
  <c r="F81" i="1"/>
  <c r="R81" i="1" s="1"/>
  <c r="G81" i="1"/>
  <c r="H81" i="1"/>
  <c r="I81" i="1"/>
  <c r="I77" i="1" s="1"/>
  <c r="J81" i="1"/>
  <c r="J77" i="1" s="1"/>
  <c r="K81" i="1"/>
  <c r="L81" i="1"/>
  <c r="M81" i="1"/>
  <c r="M77" i="1" s="1"/>
  <c r="N81" i="1"/>
  <c r="N77" i="1" s="1"/>
  <c r="O81" i="1"/>
  <c r="P81" i="1"/>
  <c r="C82" i="1"/>
  <c r="C81" i="1" s="1"/>
  <c r="D82" i="1"/>
  <c r="D81" i="1" s="1"/>
  <c r="R82" i="1"/>
  <c r="C83" i="1"/>
  <c r="D83" i="1"/>
  <c r="R8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R84" i="1"/>
  <c r="C85" i="1"/>
  <c r="C84" i="1" s="1"/>
  <c r="D85" i="1"/>
  <c r="R85" i="1"/>
  <c r="N86" i="1" l="1"/>
  <c r="R11" i="1"/>
  <c r="E86" i="1"/>
  <c r="L86" i="1"/>
  <c r="H86" i="1"/>
  <c r="D11" i="1"/>
  <c r="D86" i="1" s="1"/>
  <c r="P86" i="1"/>
  <c r="K86" i="1"/>
  <c r="G86" i="1"/>
  <c r="C11" i="1"/>
  <c r="C86" i="1" s="1"/>
  <c r="F77" i="1"/>
  <c r="R77" i="1" s="1"/>
  <c r="R18" i="1"/>
  <c r="F86" i="1" l="1"/>
  <c r="R86" i="1" s="1"/>
</calcChain>
</file>

<file path=xl/sharedStrings.xml><?xml version="1.0" encoding="utf-8"?>
<sst xmlns="http://schemas.openxmlformats.org/spreadsheetml/2006/main" count="101" uniqueCount="101">
  <si>
    <t>Analista de Presupuesto</t>
  </si>
  <si>
    <t>Licda. Johanna Martinez S.</t>
  </si>
  <si>
    <t>Fuente: [Ejecución Presupuestaria Mensual al 30/04/2022-SIGEF]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</si>
  <si>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</si>
  <si>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</si>
  <si>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</si>
  <si>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</si>
  <si>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</si>
  <si>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</si>
  <si>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</si>
  <si>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</si>
  <si>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</si>
  <si>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</si>
  <si>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</si>
  <si>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</si>
  <si>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</si>
  <si>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</si>
  <si>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</si>
  <si>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</si>
  <si>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</si>
  <si>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</si>
  <si>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</si>
  <si>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</si>
  <si>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</si>
  <si>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</si>
  <si>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</si>
  <si>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</si>
  <si>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</si>
  <si>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</si>
  <si>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</si>
  <si>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</si>
  <si>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</si>
  <si>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</si>
  <si>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</si>
  <si>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</si>
  <si>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</si>
  <si>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</si>
  <si>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</si>
  <si>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</si>
  <si>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</si>
  <si>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</si>
  <si>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</si>
  <si>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</si>
  <si>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</si>
  <si>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</si>
  <si>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</si>
  <si>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</si>
  <si>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</si>
  <si>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</si>
  <si>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</si>
  <si>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</si>
  <si>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</si>
  <si>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</si>
  <si>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</si>
  <si>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</si>
  <si>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</si>
  <si>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</si>
  <si>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</si>
  <si>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</si>
  <si>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</si>
  <si>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</si>
  <si>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</si>
  <si>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</si>
  <si>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</si>
  <si>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</si>
  <si>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</si>
  <si>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</si>
  <si>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</si>
  <si>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</si>
  <si>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</si>
  <si>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</si>
  <si>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</si>
  <si>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</si>
  <si>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</si>
  <si>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</si>
  <si>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</si>
  <si>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</si>
  <si>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</si>
  <si>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</si>
  <si>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</si>
  <si>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</si>
  <si>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</si>
  <si>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</si>
  <si>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</si>
  <si>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</si>
  <si>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</si>
  <si>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</si>
  <si>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</si>
  <si>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</si>
  <si>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</si>
  <si>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</si>
  <si>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</si>
  <si>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</si>
  <si>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</si>
  <si>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</si>
  <si>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</si>
  <si>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</si>
  <si>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</si>
  <si>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2022</t>
  </si>
  <si>
    <t>Tesoreria Nacional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</si>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</sst>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1" applyFont="1" applyBorder="1"/>
    <xf numFmtId="43" fontId="2" fillId="2" borderId="1" xfId="1" applyFont="1" applyFill="1" applyBorder="1"/>
    <xf numFmtId="0" fontId="2" fillId="2" borderId="1" xfId="0" applyFont="1" applyFill="1" applyBorder="1" applyAlignment="1">
      <alignment vertical="center"/>
    </xf>
    <xf numFmtId="164" fontId="0" fillId="0" borderId="0" xfId="0" applyNumberFormat="1"/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indent="2"/>
    </xf>
    <xf numFmtId="43" fontId="0" fillId="0" borderId="0" xfId="1" applyFont="1"/>
    <xf numFmtId="43" fontId="3" fillId="0" borderId="0" xfId="1" applyFont="1"/>
    <xf numFmtId="0" fontId="3" fillId="0" borderId="0" xfId="0" applyFont="1" applyAlignment="1">
      <alignment horizontal="left" indent="1"/>
    </xf>
    <xf numFmtId="43" fontId="3" fillId="0" borderId="2" xfId="1" applyFont="1" applyBorder="1"/>
    <xf numFmtId="0" fontId="3" fillId="0" borderId="2" xfId="0" applyFont="1" applyBorder="1" applyAlignment="1">
      <alignment horizontal="left"/>
    </xf>
    <xf numFmtId="43" fontId="1" fillId="0" borderId="0" xfId="1" applyFont="1" applyBorder="1"/>
    <xf numFmtId="43" fontId="0" fillId="0" borderId="0" xfId="0" applyNumberFormat="1"/>
    <xf numFmtId="43" fontId="3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164" fontId="3" fillId="0" borderId="0" xfId="0" applyNumberFormat="1" applyFont="1"/>
    <xf numFmtId="43" fontId="0" fillId="0" borderId="0" xfId="1" applyFont="1" applyAlignment="1">
      <alignment vertical="center" wrapText="1"/>
    </xf>
    <xf numFmtId="0" fontId="0" fillId="0" borderId="3" xfId="0" applyBorder="1"/>
    <xf numFmtId="164" fontId="3" fillId="0" borderId="2" xfId="0" applyNumberFormat="1" applyFont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5" fillId="0" borderId="1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7" fillId="0" borderId="10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5619750</xdr:colOff>
      <xdr:row>8</xdr:row>
      <xdr:rowOff>19050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09575"/>
          <a:ext cx="7524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466725</xdr:colOff>
      <xdr:row>2</xdr:row>
      <xdr:rowOff>28575</xdr:rowOff>
    </xdr:from>
    <xdr:to>
      <xdr:col>17</xdr:col>
      <xdr:colOff>742950</xdr:colOff>
      <xdr:row>8</xdr:row>
      <xdr:rowOff>19050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409575"/>
          <a:ext cx="63722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ova\AppData\Local\Microsoft\Windows\INetCache\Content.Outlook\KOCR230B\EJECUCION%20PRESUPUESTARIA%20AL%2030%20DE%20ABRIL%20DE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3 Ejecucion "/>
    </sheetNames>
    <sheetDataSet>
      <sheetData sheetId="0">
        <row r="13">
          <cell r="D13">
            <v>205306488</v>
          </cell>
        </row>
        <row r="14">
          <cell r="D14">
            <v>71698340</v>
          </cell>
        </row>
        <row r="15">
          <cell r="D15">
            <v>480000</v>
          </cell>
        </row>
        <row r="16">
          <cell r="D16">
            <v>6000000</v>
          </cell>
        </row>
        <row r="17">
          <cell r="D17">
            <v>24704428</v>
          </cell>
        </row>
        <row r="19">
          <cell r="D19">
            <v>16300000</v>
          </cell>
        </row>
        <row r="20">
          <cell r="D20">
            <v>9200000</v>
          </cell>
        </row>
        <row r="21">
          <cell r="D21">
            <v>2240000</v>
          </cell>
        </row>
        <row r="22">
          <cell r="D22">
            <v>2850000</v>
          </cell>
        </row>
        <row r="23">
          <cell r="D23">
            <v>5339560</v>
          </cell>
        </row>
        <row r="24">
          <cell r="D24">
            <v>10105000</v>
          </cell>
        </row>
        <row r="25">
          <cell r="D25">
            <v>10136000</v>
          </cell>
        </row>
        <row r="26">
          <cell r="D26">
            <v>16107376</v>
          </cell>
        </row>
        <row r="27">
          <cell r="D27">
            <v>7000000</v>
          </cell>
        </row>
        <row r="29">
          <cell r="D29">
            <v>2256000</v>
          </cell>
        </row>
        <row r="30">
          <cell r="D30">
            <v>1950000</v>
          </cell>
        </row>
        <row r="31">
          <cell r="D31">
            <v>64150000</v>
          </cell>
        </row>
        <row r="32">
          <cell r="D32">
            <v>100000</v>
          </cell>
        </row>
        <row r="33">
          <cell r="D33">
            <v>3055000</v>
          </cell>
        </row>
        <row r="34">
          <cell r="D34">
            <v>370000</v>
          </cell>
        </row>
        <row r="35">
          <cell r="D35">
            <v>5485000</v>
          </cell>
        </row>
        <row r="36">
          <cell r="D36">
            <v>0</v>
          </cell>
        </row>
        <row r="37">
          <cell r="D37">
            <v>17592381</v>
          </cell>
        </row>
        <row r="39">
          <cell r="D39">
            <v>1800000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4175227</v>
          </cell>
        </row>
        <row r="57">
          <cell r="D57">
            <v>230000</v>
          </cell>
        </row>
        <row r="58">
          <cell r="D58">
            <v>0</v>
          </cell>
        </row>
        <row r="59">
          <cell r="D59">
            <v>1810000</v>
          </cell>
        </row>
        <row r="60">
          <cell r="D60">
            <v>1044000</v>
          </cell>
        </row>
        <row r="61">
          <cell r="D61">
            <v>100000</v>
          </cell>
        </row>
        <row r="62">
          <cell r="D62">
            <v>0</v>
          </cell>
        </row>
        <row r="63">
          <cell r="D63">
            <v>100000</v>
          </cell>
        </row>
        <row r="64">
          <cell r="D64">
            <v>0</v>
          </cell>
        </row>
        <row r="66">
          <cell r="D66">
            <v>0</v>
          </cell>
          <cell r="E66">
            <v>12000000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</row>
        <row r="76">
          <cell r="D76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5">
          <cell r="D85">
            <v>0</v>
          </cell>
          <cell r="E8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93"/>
  <sheetViews>
    <sheetView showGridLines="0" tabSelected="1" zoomScale="80" zoomScaleNormal="80" workbookViewId="0">
      <pane ySplit="11" topLeftCell="A12" activePane="bottomLeft" state="frozen"/>
      <selection activeCell="B1" sqref="B1"/>
      <selection pane="bottomLeft" activeCell="B87" sqref="B8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bestFit="1" customWidth="1"/>
    <col min="17" max="17" width="15" bestFit="1" customWidth="1"/>
    <col min="18" max="18" width="16" bestFit="1" customWidth="1"/>
  </cols>
  <sheetData>
    <row r="3" spans="2:19" ht="28.5" customHeight="1" x14ac:dyDescent="0.25">
      <c r="B3" s="37" t="s">
        <v>100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2:19" ht="21" customHeight="1" x14ac:dyDescent="0.25">
      <c r="B4" s="35" t="s">
        <v>99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2:19" ht="15.75" x14ac:dyDescent="0.25">
      <c r="B5" s="33" t="s">
        <v>98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2:19" ht="15.75" customHeight="1" x14ac:dyDescent="0.25">
      <c r="B6" s="31" t="s">
        <v>97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2:19" ht="15.75" customHeight="1" x14ac:dyDescent="0.25">
      <c r="B7" s="30" t="s">
        <v>96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9" spans="2:19" ht="25.5" customHeight="1" x14ac:dyDescent="0.25">
      <c r="B9" s="25" t="s">
        <v>95</v>
      </c>
      <c r="C9" s="29" t="s">
        <v>94</v>
      </c>
      <c r="D9" s="29" t="s">
        <v>93</v>
      </c>
      <c r="E9" s="28" t="s">
        <v>92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6"/>
    </row>
    <row r="10" spans="2:19" x14ac:dyDescent="0.25">
      <c r="B10" s="25"/>
      <c r="C10" s="24"/>
      <c r="D10" s="24"/>
      <c r="E10" s="22" t="s">
        <v>91</v>
      </c>
      <c r="F10" s="22" t="s">
        <v>90</v>
      </c>
      <c r="G10" s="22" t="s">
        <v>89</v>
      </c>
      <c r="H10" s="22" t="s">
        <v>88</v>
      </c>
      <c r="I10" s="23" t="s">
        <v>87</v>
      </c>
      <c r="J10" s="22" t="s">
        <v>86</v>
      </c>
      <c r="K10" s="23" t="s">
        <v>85</v>
      </c>
      <c r="L10" s="22" t="s">
        <v>84</v>
      </c>
      <c r="M10" s="22"/>
      <c r="N10" s="22" t="s">
        <v>83</v>
      </c>
      <c r="O10" s="22" t="s">
        <v>82</v>
      </c>
      <c r="P10" s="22" t="s">
        <v>81</v>
      </c>
      <c r="Q10" s="23" t="s">
        <v>80</v>
      </c>
      <c r="R10" s="22" t="s">
        <v>79</v>
      </c>
    </row>
    <row r="11" spans="2:19" x14ac:dyDescent="0.25">
      <c r="B11" s="13" t="s">
        <v>78</v>
      </c>
      <c r="C11" s="21">
        <f>C12+C18+C28+C38+C47+C55+C65+C70+C73</f>
        <v>491684800</v>
      </c>
      <c r="D11" s="21">
        <f>D12+D18+D28+D38+D47+D55+D65+D70+D73</f>
        <v>29865744.999999993</v>
      </c>
      <c r="E11" s="12">
        <f>E12+E18+E28+E38+E55+E65+E70+E74</f>
        <v>21321317.32</v>
      </c>
      <c r="F11" s="12">
        <f>F12+F18+F28+F38+F55+F65+F70+F74</f>
        <v>25033768.84</v>
      </c>
      <c r="G11" s="12">
        <f>G12+G18+G28+G38+G55+G65+G70+G74</f>
        <v>30669677.359999999</v>
      </c>
      <c r="H11" s="12">
        <f>H12+H18+H28+H38+H55+H65+H70+H74</f>
        <v>45841816.579999998</v>
      </c>
      <c r="I11" s="12">
        <f>I12+I18+I28+I38+I55+I65+I70+I74</f>
        <v>0</v>
      </c>
      <c r="J11" s="12">
        <f>J12+J18+J28+J38+J55+J65+J70+J74</f>
        <v>0</v>
      </c>
      <c r="K11" s="12">
        <f>K12+K18+K28+K38+K55+K65+K70+K74</f>
        <v>0</v>
      </c>
      <c r="L11" s="12">
        <f>L12+L18+L28+L38+L55+L65+L70+L74</f>
        <v>0</v>
      </c>
      <c r="M11" s="12"/>
      <c r="N11" s="12">
        <f>N12+N18+N28+N38+N55+N65+N70+N74</f>
        <v>0</v>
      </c>
      <c r="O11" s="12">
        <f>O12+O18+O28+O38+O55+O65+O70+O74</f>
        <v>0</v>
      </c>
      <c r="P11" s="12">
        <f>P12+P18+P28+P38+P55+P65+P70+P74</f>
        <v>0</v>
      </c>
      <c r="Q11" s="12">
        <f>Q12+Q18+Q28+Q38+Q55+Q65+Q70+Q74</f>
        <v>0</v>
      </c>
      <c r="R11" s="12">
        <f>SUM(E11:Q11)</f>
        <v>122866580.09999999</v>
      </c>
    </row>
    <row r="12" spans="2:19" x14ac:dyDescent="0.25">
      <c r="B12" s="11" t="s">
        <v>77</v>
      </c>
      <c r="C12" s="18">
        <f>C13+C14+C15+C16+C17</f>
        <v>308189256</v>
      </c>
      <c r="D12" s="18">
        <f>D13+D14+D15+D16+D17</f>
        <v>30833536.669999998</v>
      </c>
      <c r="E12" s="10">
        <f>E13+E14+E15+E16+E17</f>
        <v>20188655.16</v>
      </c>
      <c r="F12" s="10">
        <f>F13+F14+F15+F16+F17</f>
        <v>20716807.099999998</v>
      </c>
      <c r="G12" s="10">
        <f>G13+G14+G15+G16+G17</f>
        <v>20261713.960000001</v>
      </c>
      <c r="H12" s="10">
        <f>H13+H14+H15+H16+H17</f>
        <v>35550730.719999999</v>
      </c>
      <c r="I12" s="10">
        <f>I13+I14+I15+I16+I17</f>
        <v>0</v>
      </c>
      <c r="J12" s="10">
        <f>J13+J14+J15+J16+J17</f>
        <v>0</v>
      </c>
      <c r="K12" s="10">
        <f>K13+K14+K15+K16+K17</f>
        <v>0</v>
      </c>
      <c r="L12" s="10">
        <f>L13+L14+L15+L16+L17</f>
        <v>0</v>
      </c>
      <c r="M12" s="10"/>
      <c r="N12" s="10">
        <f>N13+N14+N15+N16+N17</f>
        <v>0</v>
      </c>
      <c r="O12" s="10">
        <f>O13+O14+O15+O16+O17</f>
        <v>0</v>
      </c>
      <c r="P12" s="10">
        <f>P13+P14+P15+P16+P17</f>
        <v>0</v>
      </c>
      <c r="Q12" s="10">
        <f>Q13+Q14+Q15+Q16+Q17</f>
        <v>0</v>
      </c>
      <c r="R12" s="3">
        <f>SUM(E12:Q12)</f>
        <v>96717906.939999998</v>
      </c>
    </row>
    <row r="13" spans="2:19" x14ac:dyDescent="0.25">
      <c r="B13" s="8" t="s">
        <v>76</v>
      </c>
      <c r="C13" s="19">
        <f>'[1]P1 Presupuesto Aprobado'!D13</f>
        <v>205306488</v>
      </c>
      <c r="D13" s="9">
        <v>26993834.579999998</v>
      </c>
      <c r="E13" s="19">
        <v>17178905.059999999</v>
      </c>
      <c r="F13" s="9">
        <v>17621438.739999998</v>
      </c>
      <c r="G13" s="9">
        <v>17218362.010000002</v>
      </c>
      <c r="H13" s="9">
        <v>20818944.850000001</v>
      </c>
      <c r="I13" s="9"/>
      <c r="J13" s="9"/>
      <c r="K13" s="9"/>
      <c r="L13" s="9"/>
      <c r="M13" s="9"/>
      <c r="N13" s="9"/>
      <c r="O13" s="9"/>
      <c r="P13" s="9"/>
      <c r="Q13" s="9"/>
      <c r="R13" s="14">
        <f>SUM(E13:Q13)</f>
        <v>72837650.659999996</v>
      </c>
    </row>
    <row r="14" spans="2:19" x14ac:dyDescent="0.25">
      <c r="B14" s="8" t="s">
        <v>75</v>
      </c>
      <c r="C14" s="19">
        <f>'[1]P1 Presupuesto Aprobado'!D14</f>
        <v>71698340</v>
      </c>
      <c r="D14" s="9">
        <v>-1576987.29</v>
      </c>
      <c r="E14" s="19">
        <v>465450</v>
      </c>
      <c r="F14" s="9">
        <v>480950</v>
      </c>
      <c r="G14" s="9">
        <v>510950</v>
      </c>
      <c r="H14" s="9">
        <v>12159399.09</v>
      </c>
      <c r="I14" s="9"/>
      <c r="J14" s="9"/>
      <c r="K14" s="9"/>
      <c r="L14" s="9"/>
      <c r="M14" s="9"/>
      <c r="N14" s="9"/>
      <c r="O14" s="9"/>
      <c r="P14" s="9"/>
      <c r="Q14" s="9"/>
      <c r="R14" s="14">
        <f>SUM(E14:Q14)</f>
        <v>13616749.09</v>
      </c>
    </row>
    <row r="15" spans="2:19" x14ac:dyDescent="0.25">
      <c r="B15" s="8" t="s">
        <v>74</v>
      </c>
      <c r="C15" s="19">
        <f>'[1]P1 Presupuesto Aprobado'!D15</f>
        <v>480000</v>
      </c>
      <c r="D15" s="9">
        <v>-280000</v>
      </c>
      <c r="E15" s="19">
        <v>0</v>
      </c>
      <c r="F15" s="9">
        <v>0</v>
      </c>
      <c r="G15" s="9">
        <v>0</v>
      </c>
      <c r="H15" s="9">
        <v>0</v>
      </c>
      <c r="I15" s="9"/>
      <c r="J15" s="9"/>
      <c r="K15" s="9"/>
      <c r="L15" s="9"/>
      <c r="M15" s="9"/>
      <c r="N15" s="9"/>
      <c r="O15" s="9"/>
      <c r="P15" s="9"/>
      <c r="Q15" s="9"/>
      <c r="R15" s="14">
        <f>SUM(E15:Q15)</f>
        <v>0</v>
      </c>
      <c r="S15" s="20"/>
    </row>
    <row r="16" spans="2:19" x14ac:dyDescent="0.25">
      <c r="B16" s="8" t="s">
        <v>73</v>
      </c>
      <c r="C16" s="19">
        <f>'[1]P1 Presupuesto Aprobado'!D16</f>
        <v>6000000</v>
      </c>
      <c r="D16" s="9">
        <v>0</v>
      </c>
      <c r="E16" s="19">
        <v>0</v>
      </c>
      <c r="F16" s="9">
        <v>0</v>
      </c>
      <c r="G16" s="9">
        <v>0</v>
      </c>
      <c r="H16" s="9">
        <v>0</v>
      </c>
      <c r="I16" s="9"/>
      <c r="J16" s="9"/>
      <c r="K16" s="9"/>
      <c r="L16" s="9"/>
      <c r="M16" s="9"/>
      <c r="N16" s="9"/>
      <c r="O16" s="9"/>
      <c r="P16" s="9"/>
      <c r="Q16" s="9"/>
      <c r="R16" s="14">
        <f>SUM(E16:Q16)</f>
        <v>0</v>
      </c>
    </row>
    <row r="17" spans="2:19" x14ac:dyDescent="0.25">
      <c r="B17" s="8" t="s">
        <v>72</v>
      </c>
      <c r="C17" s="19">
        <f>'[1]P1 Presupuesto Aprobado'!D17</f>
        <v>24704428</v>
      </c>
      <c r="D17" s="9">
        <v>5696689.3799999999</v>
      </c>
      <c r="E17" s="19">
        <v>2544300.1</v>
      </c>
      <c r="F17" s="9">
        <v>2614418.36</v>
      </c>
      <c r="G17" s="9">
        <v>2532401.9500000002</v>
      </c>
      <c r="H17" s="9">
        <v>2572386.7799999998</v>
      </c>
      <c r="I17" s="9"/>
      <c r="J17" s="9"/>
      <c r="K17" s="9"/>
      <c r="L17" s="9"/>
      <c r="M17" s="9"/>
      <c r="N17" s="9"/>
      <c r="O17" s="9"/>
      <c r="P17" s="9"/>
      <c r="Q17" s="9"/>
      <c r="R17" s="14">
        <f>SUM(E17:Q17)</f>
        <v>10263507.189999999</v>
      </c>
    </row>
    <row r="18" spans="2:19" x14ac:dyDescent="0.25">
      <c r="B18" s="11" t="s">
        <v>71</v>
      </c>
      <c r="C18" s="10">
        <f>SUM(C19:C27)</f>
        <v>79277936</v>
      </c>
      <c r="D18" s="10">
        <f>SUM(D19:D27)</f>
        <v>2772963.3200000003</v>
      </c>
      <c r="E18" s="10">
        <f>SUM(E19:E27)</f>
        <v>1132662.1600000001</v>
      </c>
      <c r="F18" s="10">
        <f>SUM(F19:F27)</f>
        <v>2606868.7800000003</v>
      </c>
      <c r="G18" s="10">
        <f>SUM(G19:G27)</f>
        <v>4781363.4899999993</v>
      </c>
      <c r="H18" s="10">
        <f>SUM(H19:H27)</f>
        <v>3549953.9999999995</v>
      </c>
      <c r="I18" s="10">
        <f>SUM(I19:I27)</f>
        <v>0</v>
      </c>
      <c r="J18" s="10">
        <f>SUM(J19:J27)</f>
        <v>0</v>
      </c>
      <c r="K18" s="10">
        <f>SUM(K19:K27)</f>
        <v>0</v>
      </c>
      <c r="L18" s="10">
        <f>SUM(L19:L27)</f>
        <v>0</v>
      </c>
      <c r="M18" s="10"/>
      <c r="N18" s="10">
        <f>SUM(N19:N27)</f>
        <v>0</v>
      </c>
      <c r="O18" s="10">
        <f>SUM(O19:O27)</f>
        <v>0</v>
      </c>
      <c r="P18" s="10">
        <f>SUM(P19:P27)</f>
        <v>0</v>
      </c>
      <c r="Q18" s="10">
        <f>SUM(Q19:Q27)</f>
        <v>0</v>
      </c>
      <c r="R18" s="3">
        <f>SUM(E18:Q18)</f>
        <v>12070848.43</v>
      </c>
    </row>
    <row r="19" spans="2:19" x14ac:dyDescent="0.25">
      <c r="B19" s="8" t="s">
        <v>70</v>
      </c>
      <c r="C19" s="7">
        <f>'[1]P1 Presupuesto Aprobado'!D19</f>
        <v>16300000</v>
      </c>
      <c r="D19" s="9">
        <v>-454000</v>
      </c>
      <c r="E19" s="19">
        <v>657260.38</v>
      </c>
      <c r="F19" s="9">
        <v>955952.45</v>
      </c>
      <c r="G19" s="9">
        <v>958823.23</v>
      </c>
      <c r="H19" s="9">
        <v>983268.87</v>
      </c>
      <c r="I19" s="9"/>
      <c r="J19" s="9"/>
      <c r="K19" s="9"/>
      <c r="L19" s="9"/>
      <c r="M19" s="9"/>
      <c r="N19" s="9"/>
      <c r="O19" s="9"/>
      <c r="P19" s="9"/>
      <c r="Q19" s="9"/>
      <c r="R19" s="14">
        <f>SUM(E19:Q19)</f>
        <v>3555304.93</v>
      </c>
    </row>
    <row r="20" spans="2:19" x14ac:dyDescent="0.25">
      <c r="B20" s="8" t="s">
        <v>69</v>
      </c>
      <c r="C20" s="7">
        <f>'[1]P1 Presupuesto Aprobado'!D20</f>
        <v>9200000</v>
      </c>
      <c r="D20" s="9">
        <v>-3076400</v>
      </c>
      <c r="E20" s="19">
        <v>0</v>
      </c>
      <c r="F20" s="9">
        <v>0</v>
      </c>
      <c r="G20" s="9">
        <v>1527612.38</v>
      </c>
      <c r="H20" s="9">
        <v>370538.08</v>
      </c>
      <c r="I20" s="9"/>
      <c r="J20" s="9"/>
      <c r="K20" s="9"/>
      <c r="L20" s="9"/>
      <c r="M20" s="9"/>
      <c r="N20" s="9"/>
      <c r="O20" s="9"/>
      <c r="P20" s="9"/>
      <c r="Q20" s="9"/>
      <c r="R20" s="14">
        <f>SUM(E20:Q20)</f>
        <v>1898150.46</v>
      </c>
    </row>
    <row r="21" spans="2:19" x14ac:dyDescent="0.25">
      <c r="B21" s="8" t="s">
        <v>68</v>
      </c>
      <c r="C21" s="7">
        <f>'[1]P1 Presupuesto Aprobado'!D21</f>
        <v>2240000</v>
      </c>
      <c r="D21" s="9">
        <v>-1203000</v>
      </c>
      <c r="E21" s="1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/>
      <c r="O21" s="9"/>
      <c r="P21" s="9"/>
      <c r="Q21" s="9"/>
      <c r="R21" s="14">
        <f>SUM(E21:Q21)</f>
        <v>0</v>
      </c>
    </row>
    <row r="22" spans="2:19" x14ac:dyDescent="0.25">
      <c r="B22" s="8" t="s">
        <v>67</v>
      </c>
      <c r="C22" s="7">
        <f>'[1]P1 Presupuesto Aprobado'!D22</f>
        <v>2850000</v>
      </c>
      <c r="D22" s="9">
        <v>-1500000</v>
      </c>
      <c r="E22" s="19">
        <v>0</v>
      </c>
      <c r="F22" s="9">
        <v>0</v>
      </c>
      <c r="G22" s="9">
        <v>0</v>
      </c>
      <c r="H22" s="9">
        <v>128657.76</v>
      </c>
      <c r="I22" s="9"/>
      <c r="J22" s="9"/>
      <c r="K22" s="9"/>
      <c r="L22" s="9"/>
      <c r="M22" s="9"/>
      <c r="N22" s="9"/>
      <c r="O22" s="9"/>
      <c r="P22" s="9"/>
      <c r="Q22" s="9"/>
      <c r="R22" s="14">
        <f>SUM(E22:Q22)</f>
        <v>128657.76</v>
      </c>
    </row>
    <row r="23" spans="2:19" x14ac:dyDescent="0.25">
      <c r="B23" s="8" t="s">
        <v>66</v>
      </c>
      <c r="C23" s="7">
        <f>'[1]P1 Presupuesto Aprobado'!D23</f>
        <v>5339560</v>
      </c>
      <c r="D23" s="9">
        <v>-810454.47</v>
      </c>
      <c r="E23" s="19">
        <v>0</v>
      </c>
      <c r="F23" s="9">
        <v>172160</v>
      </c>
      <c r="G23" s="9">
        <v>20000</v>
      </c>
      <c r="H23" s="9">
        <v>257142.24</v>
      </c>
      <c r="I23" s="9"/>
      <c r="J23" s="9"/>
      <c r="K23" s="9"/>
      <c r="L23" s="9"/>
      <c r="M23" s="9"/>
      <c r="N23" s="9"/>
      <c r="O23" s="9"/>
      <c r="P23" s="9"/>
      <c r="Q23" s="9"/>
      <c r="R23" s="14">
        <f>SUM(E23:Q23)</f>
        <v>449302.24</v>
      </c>
    </row>
    <row r="24" spans="2:19" x14ac:dyDescent="0.25">
      <c r="B24" s="8" t="s">
        <v>65</v>
      </c>
      <c r="C24" s="7">
        <f>'[1]P1 Presupuesto Aprobado'!D24</f>
        <v>10105000</v>
      </c>
      <c r="D24" s="9">
        <v>731225</v>
      </c>
      <c r="E24" s="19">
        <v>127078.76</v>
      </c>
      <c r="F24" s="9">
        <v>1219926.33</v>
      </c>
      <c r="G24" s="9">
        <v>668214.81999999995</v>
      </c>
      <c r="H24" s="9">
        <v>630323.43000000005</v>
      </c>
      <c r="I24" s="9"/>
      <c r="J24" s="9"/>
      <c r="K24" s="9"/>
      <c r="L24" s="9"/>
      <c r="M24" s="9"/>
      <c r="N24" s="9"/>
      <c r="O24" s="9"/>
      <c r="P24" s="9"/>
      <c r="Q24" s="9"/>
      <c r="R24" s="14">
        <f>SUM(E24:Q24)</f>
        <v>2645543.3400000003</v>
      </c>
    </row>
    <row r="25" spans="2:19" x14ac:dyDescent="0.25">
      <c r="B25" s="8" t="s">
        <v>64</v>
      </c>
      <c r="C25" s="7">
        <f>'[1]P1 Presupuesto Aprobado'!D25</f>
        <v>10136000</v>
      </c>
      <c r="D25" s="9">
        <v>-1246936.8400000001</v>
      </c>
      <c r="E25" s="19">
        <v>0</v>
      </c>
      <c r="F25" s="9">
        <v>60000</v>
      </c>
      <c r="G25" s="9">
        <v>376493.55</v>
      </c>
      <c r="H25" s="9">
        <v>155874.21</v>
      </c>
      <c r="I25" s="9"/>
      <c r="J25" s="9"/>
      <c r="K25" s="9"/>
      <c r="L25" s="9"/>
      <c r="M25" s="9"/>
      <c r="N25" s="9"/>
      <c r="O25" s="9"/>
      <c r="P25" s="9"/>
      <c r="Q25" s="9"/>
      <c r="R25" s="14">
        <f>SUM(E25:Q25)</f>
        <v>592367.76</v>
      </c>
    </row>
    <row r="26" spans="2:19" x14ac:dyDescent="0.25">
      <c r="B26" s="8" t="s">
        <v>63</v>
      </c>
      <c r="C26" s="7">
        <f>'[1]P1 Presupuesto Aprobado'!D26</f>
        <v>16107376</v>
      </c>
      <c r="D26" s="9">
        <v>4337529.63</v>
      </c>
      <c r="E26" s="19">
        <v>0</v>
      </c>
      <c r="F26" s="9">
        <v>198830</v>
      </c>
      <c r="G26" s="9">
        <v>94400</v>
      </c>
      <c r="H26" s="9">
        <v>132455.34</v>
      </c>
      <c r="I26" s="9"/>
      <c r="J26" s="9"/>
      <c r="K26" s="9"/>
      <c r="L26" s="9"/>
      <c r="M26" s="9"/>
      <c r="N26" s="9"/>
      <c r="O26" s="9"/>
      <c r="P26" s="9"/>
      <c r="Q26" s="9"/>
      <c r="R26" s="14">
        <f>SUM(E26:Q26)</f>
        <v>425685.33999999997</v>
      </c>
    </row>
    <row r="27" spans="2:19" x14ac:dyDescent="0.25">
      <c r="B27" s="8" t="s">
        <v>62</v>
      </c>
      <c r="C27" s="7">
        <f>'[1]P1 Presupuesto Aprobado'!D27</f>
        <v>7000000</v>
      </c>
      <c r="D27" s="9">
        <v>5995000</v>
      </c>
      <c r="E27" s="19">
        <v>348323.02</v>
      </c>
      <c r="F27" s="9">
        <v>0</v>
      </c>
      <c r="G27" s="9">
        <v>1135819.51</v>
      </c>
      <c r="H27" s="9">
        <v>891694.07</v>
      </c>
      <c r="I27" s="9"/>
      <c r="J27" s="9"/>
      <c r="K27" s="9"/>
      <c r="L27" s="9"/>
      <c r="M27" s="9"/>
      <c r="N27" s="9"/>
      <c r="O27" s="9"/>
      <c r="P27" s="9"/>
      <c r="Q27" s="9"/>
      <c r="R27" s="14">
        <f>SUM(E27:Q27)</f>
        <v>2375836.6</v>
      </c>
    </row>
    <row r="28" spans="2:19" x14ac:dyDescent="0.25">
      <c r="B28" s="11" t="s">
        <v>61</v>
      </c>
      <c r="C28" s="10">
        <f>SUM(C29:C37)</f>
        <v>94958381</v>
      </c>
      <c r="D28" s="10">
        <f>SUM(D29:D37)</f>
        <v>-20420726.960000001</v>
      </c>
      <c r="E28" s="10">
        <f>SUM(E29:E37)</f>
        <v>0</v>
      </c>
      <c r="F28" s="10">
        <f>SUM(F29:F37)</f>
        <v>1710092.96</v>
      </c>
      <c r="G28" s="10">
        <f>SUM(G29:G37)</f>
        <v>5005799.8400000008</v>
      </c>
      <c r="H28" s="10">
        <f>SUM(H29:H37)</f>
        <v>6138766.6200000001</v>
      </c>
      <c r="I28" s="10">
        <f>SUM(I29:I37)</f>
        <v>0</v>
      </c>
      <c r="J28" s="10">
        <f>SUM(J29:J37)</f>
        <v>0</v>
      </c>
      <c r="K28" s="10">
        <f>SUM(K29:K37)</f>
        <v>0</v>
      </c>
      <c r="L28" s="10">
        <f>SUM(L29:L37)</f>
        <v>0</v>
      </c>
      <c r="M28" s="10"/>
      <c r="N28" s="10">
        <f>SUM(N29:N37)</f>
        <v>0</v>
      </c>
      <c r="O28" s="10">
        <f>SUM(O29:O37)</f>
        <v>0</v>
      </c>
      <c r="P28" s="10">
        <f>SUM(P29:P37)</f>
        <v>0</v>
      </c>
      <c r="Q28" s="10">
        <f>SUM(Q29:Q37)</f>
        <v>0</v>
      </c>
      <c r="R28" s="3">
        <f>SUM(E28:Q28)</f>
        <v>12854659.420000002</v>
      </c>
      <c r="S28" s="9"/>
    </row>
    <row r="29" spans="2:19" x14ac:dyDescent="0.25">
      <c r="B29" s="8" t="s">
        <v>60</v>
      </c>
      <c r="C29" s="7">
        <f>'[1]P1 Presupuesto Aprobado'!D29</f>
        <v>2256000</v>
      </c>
      <c r="D29" s="9">
        <v>-806000</v>
      </c>
      <c r="E29" s="19">
        <v>0</v>
      </c>
      <c r="F29" s="9">
        <v>66372.960000000006</v>
      </c>
      <c r="G29" s="9">
        <v>80772.36</v>
      </c>
      <c r="H29" s="9">
        <v>112781.96</v>
      </c>
      <c r="I29" s="9"/>
      <c r="J29" s="9"/>
      <c r="K29" s="9"/>
      <c r="L29" s="9"/>
      <c r="M29" s="9"/>
      <c r="N29" s="9"/>
      <c r="O29" s="9"/>
      <c r="P29" s="9"/>
      <c r="Q29" s="9"/>
      <c r="R29" s="14">
        <f>SUM(E29:Q29)</f>
        <v>259927.28000000003</v>
      </c>
    </row>
    <row r="30" spans="2:19" x14ac:dyDescent="0.25">
      <c r="B30" s="8" t="s">
        <v>59</v>
      </c>
      <c r="C30" s="7">
        <f>'[1]P1 Presupuesto Aprobado'!D30</f>
        <v>1950000</v>
      </c>
      <c r="D30" s="9">
        <v>-1500000</v>
      </c>
      <c r="E30" s="19">
        <v>0</v>
      </c>
      <c r="F30" s="9">
        <v>0</v>
      </c>
      <c r="G30" s="9">
        <v>0</v>
      </c>
      <c r="H30" s="9">
        <v>25960</v>
      </c>
      <c r="I30" s="9"/>
      <c r="J30" s="9"/>
      <c r="K30" s="9"/>
      <c r="L30" s="9"/>
      <c r="M30" s="9"/>
      <c r="N30" s="9"/>
      <c r="O30" s="9"/>
      <c r="P30" s="9"/>
      <c r="Q30" s="9"/>
      <c r="R30" s="14">
        <f>SUM(E30:Q30)</f>
        <v>25960</v>
      </c>
    </row>
    <row r="31" spans="2:19" x14ac:dyDescent="0.25">
      <c r="B31" s="8" t="s">
        <v>58</v>
      </c>
      <c r="C31" s="7">
        <f>'[1]P1 Presupuesto Aprobado'!D31</f>
        <v>64150000</v>
      </c>
      <c r="D31" s="9">
        <v>-7990109.96</v>
      </c>
      <c r="E31" s="19">
        <v>0</v>
      </c>
      <c r="F31" s="9">
        <v>1495040</v>
      </c>
      <c r="G31" s="9">
        <v>4411148</v>
      </c>
      <c r="H31" s="9">
        <v>3041371.93</v>
      </c>
      <c r="I31" s="9"/>
      <c r="J31" s="9"/>
      <c r="K31" s="9"/>
      <c r="L31" s="9"/>
      <c r="M31" s="9"/>
      <c r="N31" s="9"/>
      <c r="O31" s="9"/>
      <c r="P31" s="9"/>
      <c r="Q31" s="9"/>
      <c r="R31" s="14">
        <f>SUM(E31:Q31)</f>
        <v>8947559.9299999997</v>
      </c>
    </row>
    <row r="32" spans="2:19" x14ac:dyDescent="0.25">
      <c r="B32" s="8" t="s">
        <v>57</v>
      </c>
      <c r="C32" s="7">
        <f>'[1]P1 Presupuesto Aprobado'!D32</f>
        <v>100000</v>
      </c>
      <c r="D32" s="9">
        <v>0</v>
      </c>
      <c r="E32" s="19">
        <v>0</v>
      </c>
      <c r="F32" s="9">
        <v>0</v>
      </c>
      <c r="G32" s="9">
        <v>0</v>
      </c>
      <c r="H32" s="9">
        <v>71996</v>
      </c>
      <c r="I32" s="9"/>
      <c r="J32" s="9"/>
      <c r="K32" s="9"/>
      <c r="L32" s="9"/>
      <c r="M32" s="9"/>
      <c r="N32" s="9"/>
      <c r="O32" s="9"/>
      <c r="P32" s="9"/>
      <c r="Q32" s="9"/>
      <c r="R32" s="14">
        <f>SUM(E32:Q32)</f>
        <v>71996</v>
      </c>
    </row>
    <row r="33" spans="2:19" x14ac:dyDescent="0.25">
      <c r="B33" s="8" t="s">
        <v>56</v>
      </c>
      <c r="C33" s="7">
        <f>'[1]P1 Presupuesto Aprobado'!D33</f>
        <v>3055000</v>
      </c>
      <c r="D33" s="9">
        <v>-2021000</v>
      </c>
      <c r="E33" s="19">
        <v>0</v>
      </c>
      <c r="F33" s="9">
        <v>0</v>
      </c>
      <c r="G33" s="9">
        <v>81703.199999999997</v>
      </c>
      <c r="H33" s="9">
        <v>32981</v>
      </c>
      <c r="I33" s="9"/>
      <c r="J33" s="9"/>
      <c r="K33" s="9"/>
      <c r="L33" s="9"/>
      <c r="M33" s="9"/>
      <c r="N33" s="9"/>
      <c r="O33" s="9"/>
      <c r="P33" s="9"/>
      <c r="Q33" s="9"/>
      <c r="R33" s="14">
        <f>SUM(E33:Q33)</f>
        <v>114684.2</v>
      </c>
    </row>
    <row r="34" spans="2:19" x14ac:dyDescent="0.25">
      <c r="B34" s="8" t="s">
        <v>55</v>
      </c>
      <c r="C34" s="7">
        <f>'[1]P1 Presupuesto Aprobado'!D34</f>
        <v>370000</v>
      </c>
      <c r="D34" s="9">
        <v>414000</v>
      </c>
      <c r="E34" s="19">
        <v>0</v>
      </c>
      <c r="F34" s="9">
        <v>0</v>
      </c>
      <c r="G34" s="9">
        <v>6587.7</v>
      </c>
      <c r="H34" s="9">
        <v>181486.36</v>
      </c>
      <c r="I34" s="9"/>
      <c r="J34" s="9"/>
      <c r="K34" s="9"/>
      <c r="L34" s="9"/>
      <c r="M34" s="9"/>
      <c r="N34" s="9"/>
      <c r="O34" s="9"/>
      <c r="P34" s="9"/>
      <c r="Q34" s="9"/>
      <c r="R34" s="14">
        <f>SUM(E34:Q34)</f>
        <v>188074.06</v>
      </c>
    </row>
    <row r="35" spans="2:19" x14ac:dyDescent="0.25">
      <c r="B35" s="8" t="s">
        <v>54</v>
      </c>
      <c r="C35" s="7">
        <f>'[1]P1 Presupuesto Aprobado'!D35</f>
        <v>5485000</v>
      </c>
      <c r="D35" s="9">
        <v>358760</v>
      </c>
      <c r="E35" s="19">
        <v>0</v>
      </c>
      <c r="F35" s="9">
        <v>0</v>
      </c>
      <c r="G35" s="9">
        <v>197437.99</v>
      </c>
      <c r="H35" s="9">
        <v>1060690.8</v>
      </c>
      <c r="I35" s="9"/>
      <c r="J35" s="9"/>
      <c r="K35" s="9"/>
      <c r="L35" s="9"/>
      <c r="M35" s="9"/>
      <c r="N35" s="9"/>
      <c r="O35" s="9"/>
      <c r="P35" s="9"/>
      <c r="Q35" s="9"/>
      <c r="R35" s="14">
        <f>SUM(E35:Q35)</f>
        <v>1258128.79</v>
      </c>
    </row>
    <row r="36" spans="2:19" x14ac:dyDescent="0.25">
      <c r="B36" s="8" t="s">
        <v>53</v>
      </c>
      <c r="C36" s="7">
        <f>'[1]P1 Presupuesto Aprobado'!D36</f>
        <v>0</v>
      </c>
      <c r="D36" s="9">
        <v>0</v>
      </c>
      <c r="E36" s="19">
        <v>0</v>
      </c>
      <c r="F36" s="9">
        <v>0</v>
      </c>
      <c r="G36" s="9">
        <v>0</v>
      </c>
      <c r="H36" s="9">
        <v>0</v>
      </c>
      <c r="I36" s="9"/>
      <c r="J36" s="9"/>
      <c r="K36" s="9"/>
      <c r="L36" s="9"/>
      <c r="M36" s="9"/>
      <c r="N36" s="9"/>
      <c r="O36" s="9"/>
      <c r="P36" s="9"/>
      <c r="Q36" s="9"/>
      <c r="R36" s="14">
        <f>SUM(E36:Q36)</f>
        <v>0</v>
      </c>
    </row>
    <row r="37" spans="2:19" x14ac:dyDescent="0.25">
      <c r="B37" s="8" t="s">
        <v>52</v>
      </c>
      <c r="C37" s="7">
        <f>'[1]P1 Presupuesto Aprobado'!D37</f>
        <v>17592381</v>
      </c>
      <c r="D37" s="9">
        <v>-8876377</v>
      </c>
      <c r="E37" s="19">
        <v>0</v>
      </c>
      <c r="F37" s="9">
        <v>148680</v>
      </c>
      <c r="G37" s="9">
        <v>228150.59</v>
      </c>
      <c r="H37" s="9">
        <v>1611498.57</v>
      </c>
      <c r="I37" s="9"/>
      <c r="J37" s="9"/>
      <c r="K37" s="9"/>
      <c r="L37" s="9"/>
      <c r="M37" s="9"/>
      <c r="N37" s="9"/>
      <c r="O37" s="9"/>
      <c r="P37" s="9"/>
      <c r="Q37" s="9"/>
      <c r="R37" s="14">
        <f>SUM(E37:Q37)</f>
        <v>1988329.1600000001</v>
      </c>
    </row>
    <row r="38" spans="2:19" x14ac:dyDescent="0.25">
      <c r="B38" s="11" t="s">
        <v>51</v>
      </c>
      <c r="C38" s="10">
        <f>SUM(C39:C46)</f>
        <v>1800000</v>
      </c>
      <c r="D38" s="10">
        <f>SUM(D39:D46)</f>
        <v>-1700000</v>
      </c>
      <c r="E38" s="10">
        <f>SUM(E39:E46)</f>
        <v>0</v>
      </c>
      <c r="F38" s="10">
        <f>SUM(F39:F46)</f>
        <v>0</v>
      </c>
      <c r="G38" s="10">
        <f>SUM(G39:G46)</f>
        <v>0</v>
      </c>
      <c r="H38" s="10">
        <f>SUM(H39:H46)</f>
        <v>35000</v>
      </c>
      <c r="I38" s="10">
        <f>SUM(I39:I46)</f>
        <v>0</v>
      </c>
      <c r="J38" s="10">
        <f>SUM(J39:J46)</f>
        <v>0</v>
      </c>
      <c r="K38" s="10">
        <f>SUM(K39:K46)</f>
        <v>0</v>
      </c>
      <c r="L38" s="10">
        <f>SUM(L39:L46)</f>
        <v>0</v>
      </c>
      <c r="M38" s="10"/>
      <c r="N38" s="10">
        <f>SUM(N39:N46)</f>
        <v>0</v>
      </c>
      <c r="O38" s="10">
        <f>SUM(O39:O46)</f>
        <v>0</v>
      </c>
      <c r="P38" s="10">
        <f>SUM(P39:P46)</f>
        <v>0</v>
      </c>
      <c r="Q38" s="10">
        <f>SUM(Q39:Q46)</f>
        <v>0</v>
      </c>
      <c r="R38" s="3">
        <f>SUM(E38:Q38)</f>
        <v>35000</v>
      </c>
      <c r="S38" s="9"/>
    </row>
    <row r="39" spans="2:19" x14ac:dyDescent="0.25">
      <c r="B39" s="8" t="s">
        <v>50</v>
      </c>
      <c r="C39" s="7">
        <f>'[1]P1 Presupuesto Aprobado'!D39</f>
        <v>1800000</v>
      </c>
      <c r="D39" s="9">
        <v>-1700000</v>
      </c>
      <c r="E39" s="19">
        <v>0</v>
      </c>
      <c r="F39" s="9">
        <v>0</v>
      </c>
      <c r="G39" s="9"/>
      <c r="H39" s="9">
        <v>35000</v>
      </c>
      <c r="I39" s="9"/>
      <c r="J39" s="9"/>
      <c r="K39" s="9"/>
      <c r="L39" s="9"/>
      <c r="M39" s="9"/>
      <c r="N39" s="9"/>
      <c r="O39" s="9"/>
      <c r="P39" s="9"/>
      <c r="Q39" s="9"/>
      <c r="R39" s="14">
        <f>SUM(E39:Q39)</f>
        <v>35000</v>
      </c>
    </row>
    <row r="40" spans="2:19" x14ac:dyDescent="0.25">
      <c r="B40" s="8" t="s">
        <v>49</v>
      </c>
      <c r="C40" s="7">
        <f>'[1]P1 Presupuesto Aprobado'!D40</f>
        <v>0</v>
      </c>
      <c r="D40" s="9">
        <f>'[1]P1 Presupuesto Aprobado'!E40</f>
        <v>0</v>
      </c>
      <c r="E40" s="1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/>
      <c r="N40" s="9">
        <v>0</v>
      </c>
      <c r="O40" s="9">
        <v>0</v>
      </c>
      <c r="P40" s="9">
        <v>0</v>
      </c>
      <c r="Q40" s="9">
        <v>0</v>
      </c>
      <c r="R40" s="3">
        <f>SUM(E40:Q40)</f>
        <v>0</v>
      </c>
    </row>
    <row r="41" spans="2:19" x14ac:dyDescent="0.25">
      <c r="B41" s="8" t="s">
        <v>48</v>
      </c>
      <c r="C41" s="7">
        <f>'[1]P1 Presupuesto Aprobado'!D41</f>
        <v>0</v>
      </c>
      <c r="D41" s="9">
        <f>'[1]P1 Presupuesto Aprobado'!E41</f>
        <v>0</v>
      </c>
      <c r="E41" s="1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/>
      <c r="N41" s="9">
        <v>0</v>
      </c>
      <c r="O41" s="9">
        <v>0</v>
      </c>
      <c r="P41" s="9">
        <v>0</v>
      </c>
      <c r="Q41" s="9">
        <v>0</v>
      </c>
      <c r="R41" s="3">
        <f>SUM(E41:Q41)</f>
        <v>0</v>
      </c>
    </row>
    <row r="42" spans="2:19" x14ac:dyDescent="0.25">
      <c r="B42" s="8" t="s">
        <v>47</v>
      </c>
      <c r="C42" s="7">
        <f>'[1]P1 Presupuesto Aprobado'!D42</f>
        <v>0</v>
      </c>
      <c r="D42" s="9">
        <f>'[1]P1 Presupuesto Aprobado'!E42</f>
        <v>0</v>
      </c>
      <c r="E42" s="1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/>
      <c r="N42" s="9">
        <v>0</v>
      </c>
      <c r="O42" s="9">
        <v>0</v>
      </c>
      <c r="P42" s="9">
        <v>0</v>
      </c>
      <c r="Q42" s="9">
        <v>0</v>
      </c>
      <c r="R42" s="3">
        <f>SUM(E42:Q42)</f>
        <v>0</v>
      </c>
    </row>
    <row r="43" spans="2:19" x14ac:dyDescent="0.25">
      <c r="B43" s="8" t="s">
        <v>46</v>
      </c>
      <c r="C43" s="7">
        <f>'[1]P1 Presupuesto Aprobado'!D43</f>
        <v>0</v>
      </c>
      <c r="D43" s="9">
        <f>'[1]P1 Presupuesto Aprobado'!E43</f>
        <v>0</v>
      </c>
      <c r="E43" s="1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/>
      <c r="N43" s="9">
        <v>0</v>
      </c>
      <c r="O43" s="9">
        <v>0</v>
      </c>
      <c r="P43" s="9">
        <v>0</v>
      </c>
      <c r="Q43" s="9">
        <v>0</v>
      </c>
      <c r="R43" s="3">
        <f>SUM(E43:Q43)</f>
        <v>0</v>
      </c>
    </row>
    <row r="44" spans="2:19" x14ac:dyDescent="0.25">
      <c r="B44" s="8" t="s">
        <v>45</v>
      </c>
      <c r="C44" s="7">
        <f>'[1]P1 Presupuesto Aprobado'!D44</f>
        <v>0</v>
      </c>
      <c r="D44" s="9">
        <f>'[1]P1 Presupuesto Aprobado'!E44</f>
        <v>0</v>
      </c>
      <c r="E44" s="1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/>
      <c r="N44" s="9">
        <v>0</v>
      </c>
      <c r="O44" s="9">
        <v>0</v>
      </c>
      <c r="P44" s="9">
        <v>0</v>
      </c>
      <c r="Q44" s="9">
        <v>0</v>
      </c>
      <c r="R44" s="3">
        <f>SUM(E44:Q44)</f>
        <v>0</v>
      </c>
    </row>
    <row r="45" spans="2:19" x14ac:dyDescent="0.25">
      <c r="B45" s="8" t="s">
        <v>44</v>
      </c>
      <c r="C45" s="7">
        <f>'[1]P1 Presupuesto Aprobado'!D45</f>
        <v>0</v>
      </c>
      <c r="D45" s="9">
        <f>'[1]P1 Presupuesto Aprobado'!E45</f>
        <v>0</v>
      </c>
      <c r="E45" s="1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/>
      <c r="N45" s="9">
        <v>0</v>
      </c>
      <c r="O45" s="9">
        <v>0</v>
      </c>
      <c r="P45" s="9">
        <v>0</v>
      </c>
      <c r="Q45" s="9">
        <v>0</v>
      </c>
      <c r="R45" s="3">
        <f>SUM(E45:Q45)</f>
        <v>0</v>
      </c>
    </row>
    <row r="46" spans="2:19" x14ac:dyDescent="0.25">
      <c r="B46" s="8" t="s">
        <v>43</v>
      </c>
      <c r="C46" s="7">
        <f>'[1]P1 Presupuesto Aprobado'!D46</f>
        <v>0</v>
      </c>
      <c r="D46" s="9">
        <f>'[1]P1 Presupuesto Aprobado'!E46</f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/>
      <c r="N46" s="9">
        <v>0</v>
      </c>
      <c r="O46" s="9">
        <v>0</v>
      </c>
      <c r="P46" s="9">
        <v>0</v>
      </c>
      <c r="Q46" s="9">
        <v>0</v>
      </c>
      <c r="R46" s="3">
        <f>SUM(E46:Q46)</f>
        <v>0</v>
      </c>
    </row>
    <row r="47" spans="2:19" x14ac:dyDescent="0.25">
      <c r="B47" s="11" t="s">
        <v>42</v>
      </c>
      <c r="C47" s="18">
        <f>SUM(C48:C54)</f>
        <v>0</v>
      </c>
      <c r="D47" s="18">
        <f>SUM(D48:D54)</f>
        <v>0</v>
      </c>
      <c r="E47" s="18">
        <f>SUM(E48:E54)</f>
        <v>0</v>
      </c>
      <c r="F47" s="18">
        <f>SUM(F48:F54)</f>
        <v>0</v>
      </c>
      <c r="G47" s="18">
        <f>SUM(G48:G54)</f>
        <v>0</v>
      </c>
      <c r="H47" s="18">
        <f>SUM(H48:H54)</f>
        <v>0</v>
      </c>
      <c r="I47" s="18">
        <f>SUM(I48:I54)</f>
        <v>0</v>
      </c>
      <c r="J47" s="18">
        <f>SUM(J48:J54)</f>
        <v>0</v>
      </c>
      <c r="K47" s="18">
        <f>SUM(K48:K54)</f>
        <v>0</v>
      </c>
      <c r="L47" s="18">
        <f>SUM(L48:L54)</f>
        <v>0</v>
      </c>
      <c r="M47" s="18"/>
      <c r="N47" s="18">
        <f>SUM(N48:N54)</f>
        <v>0</v>
      </c>
      <c r="O47" s="18">
        <f>SUM(O48:O54)</f>
        <v>0</v>
      </c>
      <c r="P47" s="18">
        <f>SUM(P48:P54)</f>
        <v>0</v>
      </c>
      <c r="Q47" s="18">
        <f>SUM(Q48:Q54)</f>
        <v>0</v>
      </c>
      <c r="R47" s="3">
        <f>SUM(E47:Q47)</f>
        <v>0</v>
      </c>
    </row>
    <row r="48" spans="2:19" x14ac:dyDescent="0.25">
      <c r="B48" s="8" t="s">
        <v>41</v>
      </c>
      <c r="C48" s="7">
        <f>'[1]P1 Presupuesto Aprobado'!D48</f>
        <v>0</v>
      </c>
      <c r="D48" s="9">
        <f>'[1]P1 Presupuesto Aprobado'!E48</f>
        <v>0</v>
      </c>
      <c r="E48" s="7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/>
      <c r="N48" s="9">
        <v>0</v>
      </c>
      <c r="O48" s="9">
        <v>0</v>
      </c>
      <c r="P48" s="9">
        <v>0</v>
      </c>
      <c r="Q48" s="9">
        <v>0</v>
      </c>
      <c r="R48" s="3">
        <f>SUM(E48:Q48)</f>
        <v>0</v>
      </c>
    </row>
    <row r="49" spans="2:19" x14ac:dyDescent="0.25">
      <c r="B49" s="8" t="s">
        <v>40</v>
      </c>
      <c r="C49" s="7">
        <f>'[1]P1 Presupuesto Aprobado'!D49</f>
        <v>0</v>
      </c>
      <c r="D49" s="9">
        <f>'[1]P1 Presupuesto Aprobado'!E49</f>
        <v>0</v>
      </c>
      <c r="E49" s="7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/>
      <c r="N49" s="9">
        <v>0</v>
      </c>
      <c r="O49" s="9">
        <v>0</v>
      </c>
      <c r="P49" s="9">
        <v>0</v>
      </c>
      <c r="Q49" s="9">
        <v>0</v>
      </c>
      <c r="R49" s="3">
        <f>SUM(E49:Q49)</f>
        <v>0</v>
      </c>
    </row>
    <row r="50" spans="2:19" x14ac:dyDescent="0.25">
      <c r="B50" s="8" t="s">
        <v>39</v>
      </c>
      <c r="C50" s="7">
        <f>'[1]P1 Presupuesto Aprobado'!D50</f>
        <v>0</v>
      </c>
      <c r="D50" s="9">
        <f>'[1]P1 Presupuesto Aprobado'!E50</f>
        <v>0</v>
      </c>
      <c r="E50" s="7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/>
      <c r="N50" s="9">
        <v>0</v>
      </c>
      <c r="O50" s="9">
        <v>0</v>
      </c>
      <c r="P50" s="9">
        <v>0</v>
      </c>
      <c r="Q50" s="9">
        <v>0</v>
      </c>
      <c r="R50" s="3">
        <f>SUM(E50:Q50)</f>
        <v>0</v>
      </c>
    </row>
    <row r="51" spans="2:19" x14ac:dyDescent="0.25">
      <c r="B51" s="8" t="s">
        <v>38</v>
      </c>
      <c r="C51" s="7">
        <f>'[1]P1 Presupuesto Aprobado'!D51</f>
        <v>0</v>
      </c>
      <c r="D51" s="9">
        <f>'[1]P1 Presupuesto Aprobado'!E51</f>
        <v>0</v>
      </c>
      <c r="E51" s="7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/>
      <c r="N51" s="9">
        <v>0</v>
      </c>
      <c r="O51" s="9">
        <v>0</v>
      </c>
      <c r="P51" s="9">
        <v>0</v>
      </c>
      <c r="Q51" s="9">
        <v>0</v>
      </c>
      <c r="R51" s="3">
        <f>SUM(E51:Q51)</f>
        <v>0</v>
      </c>
    </row>
    <row r="52" spans="2:19" x14ac:dyDescent="0.25">
      <c r="B52" s="17" t="s">
        <v>37</v>
      </c>
      <c r="C52" s="7">
        <f>'[1]P1 Presupuesto Aprobado'!D52</f>
        <v>0</v>
      </c>
      <c r="D52" s="9">
        <f>'[1]P1 Presupuesto Aprobado'!E52</f>
        <v>0</v>
      </c>
      <c r="E52" s="7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/>
      <c r="N52" s="9">
        <v>0</v>
      </c>
      <c r="O52" s="9">
        <v>0</v>
      </c>
      <c r="P52" s="9">
        <v>0</v>
      </c>
      <c r="Q52" s="9">
        <v>0</v>
      </c>
      <c r="R52" s="3">
        <f>SUM(E52:Q52)</f>
        <v>0</v>
      </c>
    </row>
    <row r="53" spans="2:19" x14ac:dyDescent="0.25">
      <c r="B53" s="8" t="s">
        <v>36</v>
      </c>
      <c r="C53" s="7">
        <f>'[1]P1 Presupuesto Aprobado'!D53</f>
        <v>0</v>
      </c>
      <c r="D53" s="9">
        <f>'[1]P1 Presupuesto Aprobado'!E53</f>
        <v>0</v>
      </c>
      <c r="E53" s="7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/>
      <c r="N53" s="9">
        <v>0</v>
      </c>
      <c r="O53" s="9">
        <v>0</v>
      </c>
      <c r="P53" s="9">
        <v>0</v>
      </c>
      <c r="Q53" s="9">
        <v>0</v>
      </c>
      <c r="R53" s="3">
        <f>SUM(E53:Q53)</f>
        <v>0</v>
      </c>
    </row>
    <row r="54" spans="2:19" x14ac:dyDescent="0.25">
      <c r="B54" s="8" t="s">
        <v>35</v>
      </c>
      <c r="C54" s="7">
        <f>'[1]P1 Presupuesto Aprobado'!D54</f>
        <v>0</v>
      </c>
      <c r="D54" s="9">
        <f>'[1]P1 Presupuesto Aprobado'!E54</f>
        <v>0</v>
      </c>
      <c r="E54" s="7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/>
      <c r="N54" s="9">
        <v>0</v>
      </c>
      <c r="O54" s="9">
        <v>0</v>
      </c>
      <c r="P54" s="9">
        <v>0</v>
      </c>
      <c r="Q54" s="9">
        <v>0</v>
      </c>
      <c r="R54" s="3">
        <f>SUM(E54:Q54)</f>
        <v>0</v>
      </c>
    </row>
    <row r="55" spans="2:19" x14ac:dyDescent="0.25">
      <c r="B55" s="11" t="s">
        <v>34</v>
      </c>
      <c r="C55" s="16">
        <f>SUM(C56:C64)</f>
        <v>7459227</v>
      </c>
      <c r="D55" s="16">
        <f>SUM(D56:D64)</f>
        <v>6379971.9699999997</v>
      </c>
      <c r="E55" s="16">
        <f>SUM(E56:E64)</f>
        <v>0</v>
      </c>
      <c r="F55" s="16">
        <f>SUM(F56:F64)</f>
        <v>0</v>
      </c>
      <c r="G55" s="16">
        <f>SUM(G56:G64)</f>
        <v>620800.06999999995</v>
      </c>
      <c r="H55" s="16">
        <f>SUM(H56:H64)</f>
        <v>567365.24</v>
      </c>
      <c r="I55" s="16">
        <f>SUM(I56:I64)</f>
        <v>0</v>
      </c>
      <c r="J55" s="16">
        <f>SUM(J56:J64)</f>
        <v>0</v>
      </c>
      <c r="K55" s="16">
        <f>SUM(K56:K64)</f>
        <v>0</v>
      </c>
      <c r="L55" s="16">
        <f>SUM(L56:L64)</f>
        <v>0</v>
      </c>
      <c r="M55" s="16"/>
      <c r="N55" s="16">
        <f>SUM(N56:N64)</f>
        <v>0</v>
      </c>
      <c r="O55" s="16">
        <f>SUM(O56:O64)</f>
        <v>0</v>
      </c>
      <c r="P55" s="16">
        <f>SUM(P56:P64)</f>
        <v>0</v>
      </c>
      <c r="Q55" s="16">
        <f>SUM(Q56:Q64)</f>
        <v>0</v>
      </c>
      <c r="R55" s="3">
        <f>SUM(E55:Q55)</f>
        <v>1188165.31</v>
      </c>
      <c r="S55" s="9"/>
    </row>
    <row r="56" spans="2:19" x14ac:dyDescent="0.25">
      <c r="B56" s="8" t="s">
        <v>33</v>
      </c>
      <c r="C56" s="7">
        <f>'[1]P1 Presupuesto Aprobado'!D56</f>
        <v>4175227</v>
      </c>
      <c r="D56" s="9">
        <v>59772.55</v>
      </c>
      <c r="E56" s="9">
        <v>0</v>
      </c>
      <c r="F56" s="9">
        <v>0</v>
      </c>
      <c r="G56" s="9">
        <v>81561</v>
      </c>
      <c r="H56" s="9">
        <v>527177.98</v>
      </c>
      <c r="I56" s="9"/>
      <c r="J56" s="9"/>
      <c r="K56" s="9"/>
      <c r="L56" s="9"/>
      <c r="M56" s="9"/>
      <c r="N56" s="9"/>
      <c r="O56" s="9"/>
      <c r="P56" s="9"/>
      <c r="Q56" s="9"/>
      <c r="R56" s="14">
        <f>SUM(E56:Q56)</f>
        <v>608738.98</v>
      </c>
    </row>
    <row r="57" spans="2:19" x14ac:dyDescent="0.25">
      <c r="B57" s="8" t="s">
        <v>32</v>
      </c>
      <c r="C57" s="7">
        <f>'[1]P1 Presupuesto Aprobado'!D57</f>
        <v>230000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/>
      <c r="J57" s="9"/>
      <c r="K57" s="9"/>
      <c r="L57" s="9"/>
      <c r="M57" s="9"/>
      <c r="N57" s="9"/>
      <c r="O57" s="9"/>
      <c r="P57" s="15"/>
      <c r="R57" s="14">
        <f>SUM(E57:Q57)</f>
        <v>0</v>
      </c>
    </row>
    <row r="58" spans="2:19" x14ac:dyDescent="0.25">
      <c r="B58" s="8" t="s">
        <v>31</v>
      </c>
      <c r="C58" s="7">
        <f>'[1]P1 Presupuesto Aprobado'!D58</f>
        <v>0</v>
      </c>
      <c r="D58" s="9">
        <v>5000</v>
      </c>
      <c r="E58" s="9">
        <v>0</v>
      </c>
      <c r="F58" s="9">
        <v>0</v>
      </c>
      <c r="G58" s="9">
        <v>0</v>
      </c>
      <c r="H58" s="9">
        <v>4787.26</v>
      </c>
      <c r="I58" s="9"/>
      <c r="J58" s="9"/>
      <c r="K58" s="9"/>
      <c r="L58" s="9"/>
      <c r="M58" s="9"/>
      <c r="N58" s="9"/>
      <c r="O58" s="9"/>
      <c r="P58" s="15"/>
      <c r="R58" s="14">
        <f>SUM(E58:Q58)</f>
        <v>4787.26</v>
      </c>
    </row>
    <row r="59" spans="2:19" x14ac:dyDescent="0.25">
      <c r="B59" s="8" t="s">
        <v>30</v>
      </c>
      <c r="C59" s="7">
        <f>'[1]P1 Presupuesto Aprobado'!D59</f>
        <v>1810000</v>
      </c>
      <c r="D59" s="9">
        <v>-1500000</v>
      </c>
      <c r="E59" s="9">
        <v>0</v>
      </c>
      <c r="F59" s="9">
        <v>0</v>
      </c>
      <c r="G59" s="9">
        <v>0</v>
      </c>
      <c r="H59" s="9">
        <v>0</v>
      </c>
      <c r="I59" s="9"/>
      <c r="J59" s="9"/>
      <c r="K59" s="9"/>
      <c r="L59" s="9"/>
      <c r="M59" s="9"/>
      <c r="N59" s="9"/>
      <c r="O59" s="9"/>
      <c r="P59" s="15"/>
      <c r="Q59" s="15"/>
      <c r="R59" s="14">
        <f>SUM(E59:Q59)</f>
        <v>0</v>
      </c>
    </row>
    <row r="60" spans="2:19" x14ac:dyDescent="0.25">
      <c r="B60" s="8" t="s">
        <v>29</v>
      </c>
      <c r="C60" s="7">
        <f>'[1]P1 Presupuesto Aprobado'!D60</f>
        <v>1044000</v>
      </c>
      <c r="D60" s="9">
        <v>4599199.42</v>
      </c>
      <c r="E60" s="9">
        <v>0</v>
      </c>
      <c r="F60" s="9">
        <v>0</v>
      </c>
      <c r="G60" s="9">
        <v>539239.06999999995</v>
      </c>
      <c r="H60" s="9">
        <v>35400</v>
      </c>
      <c r="I60" s="9"/>
      <c r="J60" s="9"/>
      <c r="K60" s="9"/>
      <c r="L60" s="9"/>
      <c r="M60" s="9"/>
      <c r="N60" s="9"/>
      <c r="O60" s="9"/>
      <c r="P60" s="15"/>
      <c r="Q60" s="15"/>
      <c r="R60" s="14">
        <f>SUM(E60:Q60)</f>
        <v>574639.06999999995</v>
      </c>
    </row>
    <row r="61" spans="2:19" x14ac:dyDescent="0.25">
      <c r="B61" s="8" t="s">
        <v>28</v>
      </c>
      <c r="C61" s="7">
        <f>'[1]P1 Presupuesto Aprobado'!D61</f>
        <v>100000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/>
      <c r="J61" s="9"/>
      <c r="K61" s="9"/>
      <c r="L61" s="9"/>
      <c r="M61" s="9"/>
      <c r="N61" s="9"/>
      <c r="O61" s="9"/>
      <c r="P61" s="15"/>
      <c r="Q61" s="15"/>
      <c r="R61" s="14">
        <f>SUM(E61:Q61)</f>
        <v>0</v>
      </c>
    </row>
    <row r="62" spans="2:19" x14ac:dyDescent="0.25">
      <c r="B62" s="8" t="s">
        <v>27</v>
      </c>
      <c r="C62" s="7">
        <f>'[1]P1 Presupuesto Aprobado'!D62</f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/>
      <c r="J62" s="9"/>
      <c r="K62" s="9"/>
      <c r="L62" s="9"/>
      <c r="M62" s="9"/>
      <c r="N62" s="9"/>
      <c r="O62" s="9"/>
      <c r="P62" s="15"/>
      <c r="R62" s="14">
        <f>SUM(E62:Q62)</f>
        <v>0</v>
      </c>
    </row>
    <row r="63" spans="2:19" x14ac:dyDescent="0.25">
      <c r="B63" s="8" t="s">
        <v>26</v>
      </c>
      <c r="C63" s="7">
        <f>'[1]P1 Presupuesto Aprobado'!D63</f>
        <v>100000</v>
      </c>
      <c r="D63" s="9">
        <v>3216000</v>
      </c>
      <c r="E63" s="9">
        <v>0</v>
      </c>
      <c r="F63" s="9">
        <v>0</v>
      </c>
      <c r="G63" s="9">
        <v>0</v>
      </c>
      <c r="H63" s="9">
        <v>0</v>
      </c>
      <c r="I63" s="9"/>
      <c r="J63" s="9"/>
      <c r="K63" s="9"/>
      <c r="L63" s="9"/>
      <c r="M63" s="9"/>
      <c r="N63" s="9"/>
      <c r="O63" s="9"/>
      <c r="P63" s="15"/>
      <c r="R63" s="14">
        <f>SUM(E63:Q63)</f>
        <v>0</v>
      </c>
    </row>
    <row r="64" spans="2:19" x14ac:dyDescent="0.25">
      <c r="B64" s="8" t="s">
        <v>25</v>
      </c>
      <c r="C64" s="7">
        <f>'[1]P1 Presupuesto Aprobado'!D64</f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/>
      <c r="J64" s="9"/>
      <c r="K64" s="9"/>
      <c r="L64" s="9"/>
      <c r="M64" s="9"/>
      <c r="N64" s="9"/>
      <c r="O64" s="9"/>
      <c r="P64" s="15"/>
      <c r="Q64" s="15"/>
      <c r="R64" s="14">
        <f>SUM(E64:Q64)</f>
        <v>0</v>
      </c>
    </row>
    <row r="65" spans="2:19" x14ac:dyDescent="0.25">
      <c r="B65" s="11" t="s">
        <v>24</v>
      </c>
      <c r="C65" s="10">
        <f>SUM(C66:C69)</f>
        <v>0</v>
      </c>
      <c r="D65" s="10">
        <f>SUM(D66:D69)</f>
        <v>12000000</v>
      </c>
      <c r="E65" s="10">
        <f>SUM(E66:E69)</f>
        <v>0</v>
      </c>
      <c r="F65" s="10">
        <f>SUM(F66:F69)</f>
        <v>0</v>
      </c>
      <c r="G65" s="10">
        <f>SUM(G66:G69)</f>
        <v>0</v>
      </c>
      <c r="H65" s="10">
        <f>SUM(H66:H69)</f>
        <v>0</v>
      </c>
      <c r="I65" s="10">
        <f>SUM(I66:I69)</f>
        <v>0</v>
      </c>
      <c r="J65" s="10">
        <f>SUM(J66:J69)</f>
        <v>0</v>
      </c>
      <c r="K65" s="10">
        <f>SUM(K66:K69)</f>
        <v>0</v>
      </c>
      <c r="L65" s="10">
        <f>SUM(L66:L69)</f>
        <v>0</v>
      </c>
      <c r="M65" s="10"/>
      <c r="N65" s="10">
        <f>SUM(N66:N69)</f>
        <v>0</v>
      </c>
      <c r="O65" s="10">
        <f>SUM(O66:O69)</f>
        <v>0</v>
      </c>
      <c r="P65" s="10">
        <f>SUM(P66:P69)</f>
        <v>0</v>
      </c>
      <c r="Q65" s="10">
        <f>SUM(Q66:Q69)</f>
        <v>0</v>
      </c>
      <c r="R65" s="14">
        <f>SUM(E65:Q65)</f>
        <v>0</v>
      </c>
      <c r="S65" s="9"/>
    </row>
    <row r="66" spans="2:19" x14ac:dyDescent="0.25">
      <c r="B66" s="8" t="s">
        <v>23</v>
      </c>
      <c r="C66" s="7">
        <f>'[1]P1 Presupuesto Aprobado'!D66</f>
        <v>0</v>
      </c>
      <c r="D66" s="9">
        <f>'[1]P1 Presupuesto Aprobado'!E66</f>
        <v>12000000</v>
      </c>
      <c r="E66" s="7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/>
      <c r="N66" s="9">
        <v>0</v>
      </c>
      <c r="O66" s="9">
        <v>0</v>
      </c>
      <c r="P66" s="9">
        <v>0</v>
      </c>
      <c r="Q66" s="9">
        <v>0</v>
      </c>
      <c r="R66" s="14">
        <f>SUM(E66:Q66)</f>
        <v>0</v>
      </c>
    </row>
    <row r="67" spans="2:19" x14ac:dyDescent="0.25">
      <c r="B67" s="8" t="s">
        <v>22</v>
      </c>
      <c r="C67" s="7">
        <f>'[1]P1 Presupuesto Aprobado'!D67</f>
        <v>0</v>
      </c>
      <c r="D67" s="9">
        <f>'[1]P1 Presupuesto Aprobado'!E67</f>
        <v>0</v>
      </c>
      <c r="E67" s="7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/>
      <c r="N67" s="9">
        <v>0</v>
      </c>
      <c r="O67" s="9">
        <v>0</v>
      </c>
      <c r="P67" s="9">
        <v>0</v>
      </c>
      <c r="Q67" s="9">
        <v>0</v>
      </c>
      <c r="R67" s="14">
        <f>SUM(E67:Q67)</f>
        <v>0</v>
      </c>
    </row>
    <row r="68" spans="2:19" x14ac:dyDescent="0.25">
      <c r="B68" s="8" t="s">
        <v>21</v>
      </c>
      <c r="C68" s="7">
        <f>'[1]P1 Presupuesto Aprobado'!D68</f>
        <v>0</v>
      </c>
      <c r="D68" s="9">
        <f>'[1]P1 Presupuesto Aprobado'!E68</f>
        <v>0</v>
      </c>
      <c r="E68" s="7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/>
      <c r="N68" s="9">
        <v>0</v>
      </c>
      <c r="O68" s="9">
        <v>0</v>
      </c>
      <c r="P68" s="9">
        <v>0</v>
      </c>
      <c r="Q68" s="9">
        <v>0</v>
      </c>
      <c r="R68" s="14">
        <f>SUM(E68:Q68)</f>
        <v>0</v>
      </c>
    </row>
    <row r="69" spans="2:19" x14ac:dyDescent="0.25">
      <c r="B69" s="8" t="s">
        <v>20</v>
      </c>
      <c r="C69" s="7">
        <f>'[1]P1 Presupuesto Aprobado'!D69</f>
        <v>0</v>
      </c>
      <c r="D69" s="9">
        <f>'[1]P1 Presupuesto Aprobado'!E69</f>
        <v>0</v>
      </c>
      <c r="E69" s="7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/>
      <c r="N69" s="9">
        <v>0</v>
      </c>
      <c r="O69" s="9">
        <v>0</v>
      </c>
      <c r="P69" s="9">
        <v>0</v>
      </c>
      <c r="Q69" s="9">
        <v>0</v>
      </c>
      <c r="R69" s="14">
        <f>SUM(E69:Q69)</f>
        <v>0</v>
      </c>
    </row>
    <row r="70" spans="2:19" x14ac:dyDescent="0.25">
      <c r="B70" s="11" t="s">
        <v>19</v>
      </c>
      <c r="C70" s="10">
        <f>SUM(C71:C72)</f>
        <v>0</v>
      </c>
      <c r="D70" s="10">
        <f>SUM(D71:D72)</f>
        <v>0</v>
      </c>
      <c r="E70" s="10">
        <f>SUM(E71:E72)</f>
        <v>0</v>
      </c>
      <c r="F70" s="10">
        <f>SUM(F71:F72)</f>
        <v>0</v>
      </c>
      <c r="G70" s="10">
        <f>SUM(G71:G72)</f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14">
        <f>SUM(E70:Q70)</f>
        <v>0</v>
      </c>
    </row>
    <row r="71" spans="2:19" x14ac:dyDescent="0.25">
      <c r="B71" s="8" t="s">
        <v>18</v>
      </c>
      <c r="C71" s="7">
        <f>'[1]P1 Presupuesto Aprobado'!D71</f>
        <v>0</v>
      </c>
      <c r="D71" s="9">
        <f>'[1]P1 Presupuesto Aprobado'!E71</f>
        <v>0</v>
      </c>
      <c r="E71" s="7">
        <v>0</v>
      </c>
      <c r="F71" s="9">
        <v>0</v>
      </c>
      <c r="G71" s="9">
        <v>0</v>
      </c>
      <c r="N71" s="9">
        <v>0</v>
      </c>
      <c r="O71" s="9">
        <v>0</v>
      </c>
      <c r="P71" s="9">
        <v>0</v>
      </c>
      <c r="R71" s="14">
        <f>SUM(E71:Q71)</f>
        <v>0</v>
      </c>
    </row>
    <row r="72" spans="2:19" x14ac:dyDescent="0.25">
      <c r="B72" s="8" t="s">
        <v>17</v>
      </c>
      <c r="C72" s="7">
        <f>'[1]P1 Presupuesto Aprobado'!D72</f>
        <v>0</v>
      </c>
      <c r="D72" s="9">
        <f>'[1]P1 Presupuesto Aprobado'!E72</f>
        <v>0</v>
      </c>
      <c r="E72" s="7">
        <v>0</v>
      </c>
      <c r="F72" s="9">
        <v>0</v>
      </c>
      <c r="G72" s="9">
        <v>0</v>
      </c>
      <c r="N72" s="9">
        <v>0</v>
      </c>
      <c r="O72" s="9">
        <v>0</v>
      </c>
      <c r="P72" s="9">
        <v>0</v>
      </c>
      <c r="R72" s="14">
        <f>SUM(E72:Q72)</f>
        <v>0</v>
      </c>
    </row>
    <row r="73" spans="2:19" x14ac:dyDescent="0.25">
      <c r="B73" s="11" t="s">
        <v>16</v>
      </c>
      <c r="C73" s="10">
        <f>SUM(C74:C76)</f>
        <v>0</v>
      </c>
      <c r="D73" s="10">
        <f>SUM(D74:D76)</f>
        <v>0</v>
      </c>
      <c r="E73" s="10">
        <f>SUM(E74:E76)</f>
        <v>0</v>
      </c>
      <c r="F73" s="10">
        <f>SUM(F74:F76)</f>
        <v>0</v>
      </c>
      <c r="G73" s="9"/>
      <c r="H73" s="9"/>
      <c r="I73" s="9"/>
      <c r="J73" s="9"/>
      <c r="K73" s="9"/>
      <c r="L73" s="9"/>
      <c r="M73" s="9"/>
      <c r="N73" s="9">
        <v>0</v>
      </c>
      <c r="O73" s="9">
        <v>0</v>
      </c>
      <c r="P73" s="9">
        <v>0</v>
      </c>
      <c r="Q73" s="9"/>
      <c r="R73" s="14">
        <f>SUM(E73:Q73)</f>
        <v>0</v>
      </c>
    </row>
    <row r="74" spans="2:19" x14ac:dyDescent="0.25">
      <c r="B74" s="8" t="s">
        <v>15</v>
      </c>
      <c r="C74" s="7">
        <f>'[1]P1 Presupuesto Aprobado'!D74</f>
        <v>0</v>
      </c>
      <c r="D74" s="9">
        <f>'[1]P1 Presupuesto Aprobado'!E74</f>
        <v>0</v>
      </c>
      <c r="E74" s="7">
        <v>0</v>
      </c>
      <c r="F74" s="9">
        <v>0</v>
      </c>
      <c r="N74" s="9">
        <v>0</v>
      </c>
      <c r="O74">
        <v>0</v>
      </c>
      <c r="P74" s="9">
        <v>0</v>
      </c>
      <c r="R74" s="3">
        <f>SUM(E74:Q74)</f>
        <v>0</v>
      </c>
    </row>
    <row r="75" spans="2:19" x14ac:dyDescent="0.25">
      <c r="B75" s="8" t="s">
        <v>14</v>
      </c>
      <c r="C75" s="7">
        <f>'[1]P1 Presupuesto Aprobado'!D75</f>
        <v>0</v>
      </c>
      <c r="D75" s="9">
        <v>0</v>
      </c>
      <c r="E75" s="7">
        <v>0</v>
      </c>
      <c r="N75" s="9">
        <v>0</v>
      </c>
      <c r="O75">
        <v>0</v>
      </c>
      <c r="P75" s="9">
        <v>0</v>
      </c>
      <c r="R75" s="3">
        <f>SUM(E75:Q75)</f>
        <v>0</v>
      </c>
    </row>
    <row r="76" spans="2:19" x14ac:dyDescent="0.25">
      <c r="B76" s="8" t="s">
        <v>13</v>
      </c>
      <c r="C76" s="7">
        <f>'[1]P1 Presupuesto Aprobado'!D76</f>
        <v>0</v>
      </c>
      <c r="D76" s="9">
        <v>0</v>
      </c>
      <c r="E76" s="7">
        <v>0</v>
      </c>
      <c r="N76" s="9">
        <v>0</v>
      </c>
      <c r="O76">
        <v>0</v>
      </c>
      <c r="P76" s="9">
        <v>0</v>
      </c>
      <c r="R76" s="3">
        <f>SUM(E76:Q76)</f>
        <v>0</v>
      </c>
    </row>
    <row r="77" spans="2:19" x14ac:dyDescent="0.25">
      <c r="B77" s="13" t="s">
        <v>12</v>
      </c>
      <c r="C77" s="12">
        <f>C78+C81+C84</f>
        <v>0</v>
      </c>
      <c r="D77" s="12">
        <f>D78+D81+D84</f>
        <v>0</v>
      </c>
      <c r="E77" s="12">
        <f>E78+E81+E84</f>
        <v>0</v>
      </c>
      <c r="F77" s="12">
        <f>F78+F81+F84</f>
        <v>0</v>
      </c>
      <c r="G77" s="12">
        <f>G78+G81+G84</f>
        <v>0</v>
      </c>
      <c r="H77" s="12">
        <f>H78+H81+H84</f>
        <v>0</v>
      </c>
      <c r="I77" s="12">
        <f>I78+I81+I84</f>
        <v>0</v>
      </c>
      <c r="J77" s="12">
        <f>J78+J81+J84</f>
        <v>0</v>
      </c>
      <c r="K77" s="12">
        <f>K78+K81+K84</f>
        <v>0</v>
      </c>
      <c r="L77" s="12">
        <f>L78+L81+L84</f>
        <v>0</v>
      </c>
      <c r="M77" s="12">
        <f>M78+M81+M84</f>
        <v>0</v>
      </c>
      <c r="N77" s="12">
        <f>N78+N81+N84</f>
        <v>0</v>
      </c>
      <c r="O77" s="12">
        <f>O78+O81+O84</f>
        <v>0</v>
      </c>
      <c r="P77" s="12">
        <f>P78+P81+P84</f>
        <v>0</v>
      </c>
      <c r="Q77" s="12"/>
      <c r="R77" s="3">
        <f>SUM(E77:Q77)</f>
        <v>0</v>
      </c>
    </row>
    <row r="78" spans="2:19" x14ac:dyDescent="0.25">
      <c r="B78" s="11" t="s">
        <v>11</v>
      </c>
      <c r="C78" s="10">
        <f>SUM(C79:C80)</f>
        <v>0</v>
      </c>
      <c r="D78" s="10">
        <f>SUM(D79:D80)</f>
        <v>0</v>
      </c>
      <c r="E78" s="10">
        <f>SUM(E79:E80)</f>
        <v>0</v>
      </c>
      <c r="F78" s="10">
        <f>SUM(F79:F80)</f>
        <v>0</v>
      </c>
      <c r="G78" s="10">
        <f>SUM(G79:G80)</f>
        <v>0</v>
      </c>
      <c r="H78" s="10">
        <f>SUM(H79:H80)</f>
        <v>0</v>
      </c>
      <c r="I78" s="10">
        <f>SUM(I79:I80)</f>
        <v>0</v>
      </c>
      <c r="J78" s="10">
        <f>SUM(J79:J80)</f>
        <v>0</v>
      </c>
      <c r="K78" s="10">
        <f>SUM(K79:K80)</f>
        <v>0</v>
      </c>
      <c r="L78" s="10">
        <f>SUM(L79:L80)</f>
        <v>0</v>
      </c>
      <c r="M78" s="10">
        <f>SUM(M79:M80)</f>
        <v>0</v>
      </c>
      <c r="N78" s="10">
        <f>SUM(N79:N80)</f>
        <v>0</v>
      </c>
      <c r="O78" s="10">
        <f>SUM(O79:O80)</f>
        <v>0</v>
      </c>
      <c r="P78" s="10">
        <f>SUM(P79:P80)</f>
        <v>0</v>
      </c>
      <c r="Q78" s="9"/>
      <c r="R78" s="3">
        <f>SUM(E78:Q78)</f>
        <v>0</v>
      </c>
    </row>
    <row r="79" spans="2:19" x14ac:dyDescent="0.25">
      <c r="B79" s="8" t="s">
        <v>10</v>
      </c>
      <c r="C79" s="7">
        <f>'[1]P1 Presupuesto Aprobado'!D79</f>
        <v>0</v>
      </c>
      <c r="D79" s="9">
        <f>'[1]P1 Presupuesto Aprobado'!E79</f>
        <v>0</v>
      </c>
      <c r="N79" s="9">
        <v>0</v>
      </c>
      <c r="O79">
        <v>0</v>
      </c>
      <c r="P79" s="9">
        <v>0</v>
      </c>
      <c r="R79" s="3">
        <f>SUM(E79:Q79)</f>
        <v>0</v>
      </c>
    </row>
    <row r="80" spans="2:19" x14ac:dyDescent="0.25">
      <c r="B80" s="8" t="s">
        <v>9</v>
      </c>
      <c r="C80" s="7">
        <f>'[1]P1 Presupuesto Aprobado'!D80</f>
        <v>0</v>
      </c>
      <c r="D80" s="9">
        <f>'[1]P1 Presupuesto Aprobado'!E80</f>
        <v>0</v>
      </c>
      <c r="N80" s="9">
        <v>0</v>
      </c>
      <c r="O80">
        <v>0</v>
      </c>
      <c r="P80" s="9">
        <v>0</v>
      </c>
      <c r="R80" s="3">
        <f>SUM(E80:Q80)</f>
        <v>0</v>
      </c>
    </row>
    <row r="81" spans="2:18" x14ac:dyDescent="0.25">
      <c r="B81" s="11" t="s">
        <v>8</v>
      </c>
      <c r="C81" s="10">
        <f>SUM(C82:C83)</f>
        <v>0</v>
      </c>
      <c r="D81" s="10">
        <f>SUM(D82:D83)</f>
        <v>0</v>
      </c>
      <c r="E81" s="10">
        <f>SUM(E82:E83)</f>
        <v>0</v>
      </c>
      <c r="F81" s="10">
        <f>SUM(F82:F83)</f>
        <v>0</v>
      </c>
      <c r="G81" s="10">
        <f>SUM(G82:G83)</f>
        <v>0</v>
      </c>
      <c r="H81" s="10">
        <f>SUM(H82:H83)</f>
        <v>0</v>
      </c>
      <c r="I81" s="10">
        <f>SUM(I82:I83)</f>
        <v>0</v>
      </c>
      <c r="J81" s="10">
        <f>SUM(J82:J83)</f>
        <v>0</v>
      </c>
      <c r="K81" s="10">
        <f>SUM(K82:K83)</f>
        <v>0</v>
      </c>
      <c r="L81" s="10">
        <f>SUM(L82:L83)</f>
        <v>0</v>
      </c>
      <c r="M81" s="10">
        <f>SUM(M82:M83)</f>
        <v>0</v>
      </c>
      <c r="N81" s="10">
        <f>SUM(N82:N83)</f>
        <v>0</v>
      </c>
      <c r="O81" s="10">
        <f>SUM(O82:O83)</f>
        <v>0</v>
      </c>
      <c r="P81" s="10">
        <f>SUM(P82:P83)</f>
        <v>0</v>
      </c>
      <c r="Q81" s="9"/>
      <c r="R81" s="3">
        <f>SUM(E81:Q81)</f>
        <v>0</v>
      </c>
    </row>
    <row r="82" spans="2:18" x14ac:dyDescent="0.25">
      <c r="B82" s="8" t="s">
        <v>7</v>
      </c>
      <c r="C82" s="7">
        <f>'[1]P1 Presupuesto Aprobado'!D82</f>
        <v>0</v>
      </c>
      <c r="D82" s="9">
        <f>'[1]P1 Presupuesto Aprobado'!E82</f>
        <v>0</v>
      </c>
      <c r="N82">
        <v>0</v>
      </c>
      <c r="O82">
        <v>0</v>
      </c>
      <c r="P82">
        <v>0</v>
      </c>
      <c r="R82" s="3">
        <f>SUM(E82:Q82)</f>
        <v>0</v>
      </c>
    </row>
    <row r="83" spans="2:18" x14ac:dyDescent="0.25">
      <c r="B83" s="8" t="s">
        <v>6</v>
      </c>
      <c r="C83" s="7">
        <f>'[1]P1 Presupuesto Aprobado'!D83</f>
        <v>0</v>
      </c>
      <c r="D83" s="9">
        <f>'[1]P1 Presupuesto Aprobado'!E83</f>
        <v>0</v>
      </c>
      <c r="N83">
        <v>0</v>
      </c>
      <c r="O83">
        <v>0</v>
      </c>
      <c r="P83">
        <v>0</v>
      </c>
      <c r="R83" s="3">
        <f>SUM(E83:Q83)</f>
        <v>0</v>
      </c>
    </row>
    <row r="84" spans="2:18" x14ac:dyDescent="0.25">
      <c r="B84" s="11" t="s">
        <v>5</v>
      </c>
      <c r="C84" s="10">
        <f>SUM(C85)</f>
        <v>0</v>
      </c>
      <c r="D84" s="10">
        <f>SUM(D85)</f>
        <v>0</v>
      </c>
      <c r="E84" s="10">
        <f>SUM(E85)</f>
        <v>0</v>
      </c>
      <c r="F84" s="10">
        <f>SUM(F85)</f>
        <v>0</v>
      </c>
      <c r="G84" s="10">
        <f>SUM(G85)</f>
        <v>0</v>
      </c>
      <c r="H84" s="10">
        <f>SUM(H85)</f>
        <v>0</v>
      </c>
      <c r="I84" s="10">
        <f>SUM(I85)</f>
        <v>0</v>
      </c>
      <c r="J84" s="10">
        <f>SUM(J85)</f>
        <v>0</v>
      </c>
      <c r="K84" s="10">
        <f>SUM(K85)</f>
        <v>0</v>
      </c>
      <c r="L84" s="10">
        <f>SUM(L85)</f>
        <v>0</v>
      </c>
      <c r="M84" s="10">
        <f>SUM(M85)</f>
        <v>0</v>
      </c>
      <c r="N84" s="10">
        <f>SUM(N85)</f>
        <v>0</v>
      </c>
      <c r="O84" s="10">
        <f>SUM(O85)</f>
        <v>0</v>
      </c>
      <c r="P84" s="10">
        <f>SUM(P85)</f>
        <v>0</v>
      </c>
      <c r="Q84" s="9"/>
      <c r="R84" s="3">
        <f>SUM(E84:Q84)</f>
        <v>0</v>
      </c>
    </row>
    <row r="85" spans="2:18" x14ac:dyDescent="0.25">
      <c r="B85" s="8" t="s">
        <v>4</v>
      </c>
      <c r="C85" s="7">
        <f>'[1]P1 Presupuesto Aprobado'!D85</f>
        <v>0</v>
      </c>
      <c r="D85" s="6">
        <f>'[1]P1 Presupuesto Aprobado'!E85</f>
        <v>0</v>
      </c>
      <c r="N85">
        <v>0</v>
      </c>
      <c r="O85">
        <v>0</v>
      </c>
      <c r="P85">
        <v>0</v>
      </c>
      <c r="R85" s="3">
        <f>SUM(E85:Q85)</f>
        <v>0</v>
      </c>
    </row>
    <row r="86" spans="2:18" x14ac:dyDescent="0.25">
      <c r="B86" s="5" t="s">
        <v>3</v>
      </c>
      <c r="C86" s="4">
        <f>C11+C77</f>
        <v>491684800</v>
      </c>
      <c r="D86" s="4">
        <f>D11+D77</f>
        <v>29865744.999999993</v>
      </c>
      <c r="E86" s="4">
        <f>E11+E77</f>
        <v>21321317.32</v>
      </c>
      <c r="F86" s="4">
        <f>F11+F77</f>
        <v>25033768.84</v>
      </c>
      <c r="G86" s="4">
        <f>G11+G77</f>
        <v>30669677.359999999</v>
      </c>
      <c r="H86" s="4">
        <f>H11+H77</f>
        <v>45841816.579999998</v>
      </c>
      <c r="I86" s="4">
        <f>I11+I77</f>
        <v>0</v>
      </c>
      <c r="J86" s="4">
        <f>J11+J77</f>
        <v>0</v>
      </c>
      <c r="K86" s="4">
        <f>K11+K77</f>
        <v>0</v>
      </c>
      <c r="L86" s="4">
        <f>L11+L77</f>
        <v>0</v>
      </c>
      <c r="M86" s="4"/>
      <c r="N86" s="4">
        <f>N11+N77</f>
        <v>0</v>
      </c>
      <c r="O86" s="4">
        <f>O11+O77</f>
        <v>0</v>
      </c>
      <c r="P86" s="4">
        <f>P11+P77</f>
        <v>0</v>
      </c>
      <c r="Q86" s="4">
        <f>Q11+Q77</f>
        <v>0</v>
      </c>
      <c r="R86" s="3">
        <f>SUM(E86:Q86)</f>
        <v>122866580.09999999</v>
      </c>
    </row>
    <row r="87" spans="2:18" x14ac:dyDescent="0.25">
      <c r="B87" t="s">
        <v>2</v>
      </c>
    </row>
    <row r="92" spans="2:18" ht="18.75" customHeight="1" x14ac:dyDescent="0.3">
      <c r="B92" s="2" t="s">
        <v>1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5">
      <c r="B93" s="1" t="s">
        <v>0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</sheetData>
  <mergeCells count="11">
    <mergeCell ref="B6:R6"/>
    <mergeCell ref="B92:R92"/>
    <mergeCell ref="B93:R93"/>
    <mergeCell ref="B7:R7"/>
    <mergeCell ref="E9:R9"/>
    <mergeCell ref="B3:R3"/>
    <mergeCell ref="B4:R4"/>
    <mergeCell ref="B9:B10"/>
    <mergeCell ref="C9:C10"/>
    <mergeCell ref="D9:D10"/>
    <mergeCell ref="B5:R5"/>
  </mergeCells>
  <pageMargins left="0.70866141732283472" right="0.70866141732283472" top="0.55118110236220474" bottom="0.74803149606299213" header="0.31496062992125984" footer="0.31496062992125984"/>
  <pageSetup scale="37" orientation="landscape" r:id="rId1"/>
  <colBreaks count="2" manualBreakCount="2">
    <brk id="1" max="92" man="1"/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2022-05-09T11:31:35Z</dcterms:created>
  <dcterms:modified xsi:type="dcterms:W3CDTF">2022-05-09T11:32:21Z</dcterms:modified>
</cp:coreProperties>
</file>