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600" yWindow="375" windowWidth="12915" windowHeight="597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H159" i="1" l="1"/>
  <c r="E116" i="1"/>
  <c r="E115" i="1" l="1"/>
  <c r="F130" i="1" s="1"/>
  <c r="E111" i="1"/>
  <c r="F111" i="1" s="1"/>
  <c r="E102" i="1"/>
  <c r="E99" i="1"/>
  <c r="E95" i="1"/>
  <c r="E90" i="1"/>
  <c r="E88" i="1"/>
  <c r="E82" i="1"/>
  <c r="E79" i="1"/>
  <c r="E76" i="1"/>
  <c r="E66" i="1"/>
  <c r="E63" i="1"/>
  <c r="E58" i="1"/>
  <c r="E53" i="1"/>
  <c r="E50" i="1"/>
  <c r="E47" i="1"/>
  <c r="E38" i="1"/>
  <c r="E34" i="1"/>
  <c r="E32" i="1"/>
  <c r="E30" i="1"/>
  <c r="E23" i="1"/>
  <c r="F110" i="1" l="1"/>
  <c r="F74" i="1"/>
  <c r="F46" i="1"/>
  <c r="H158" i="1"/>
  <c r="E133" i="1" l="1"/>
  <c r="E131" i="1"/>
  <c r="E130" i="1" l="1"/>
  <c r="F131" i="1" s="1"/>
  <c r="E22" i="1" l="1"/>
  <c r="F136" i="1" l="1"/>
  <c r="H164" i="1"/>
  <c r="H162" i="1"/>
  <c r="H163" i="1" l="1"/>
  <c r="H161" i="1"/>
  <c r="H160" i="1"/>
  <c r="F137" i="1" l="1"/>
  <c r="H167" i="1"/>
  <c r="H168" i="1" s="1"/>
</calcChain>
</file>

<file path=xl/sharedStrings.xml><?xml version="1.0" encoding="utf-8"?>
<sst xmlns="http://schemas.openxmlformats.org/spreadsheetml/2006/main" count="235" uniqueCount="233">
  <si>
    <t>(En RD$)</t>
  </si>
  <si>
    <t>RD$</t>
  </si>
  <si>
    <t>DISPONIBLE PARA EL PERIODO</t>
  </si>
  <si>
    <t>DESEMBOLSOS EFECTUADOS</t>
  </si>
  <si>
    <t>Objeto</t>
  </si>
  <si>
    <t>Cuenta</t>
  </si>
  <si>
    <t>Subcuenta</t>
  </si>
  <si>
    <t>DESCRIPCIÓN DE CUENTAS</t>
  </si>
  <si>
    <t>01</t>
  </si>
  <si>
    <t>SERVICIOS PERSONALES</t>
  </si>
  <si>
    <t>2.1</t>
  </si>
  <si>
    <t>SUELDOS PARA CARGOS FIJOS</t>
  </si>
  <si>
    <t>2.1.1.1</t>
  </si>
  <si>
    <t>Sueldos fijos</t>
  </si>
  <si>
    <t>2.1.1.2</t>
  </si>
  <si>
    <t>Personal Contratado y/o Igualado</t>
  </si>
  <si>
    <t>2.1.1.3</t>
  </si>
  <si>
    <t>Sueldos fijos personal en tramite de pension</t>
  </si>
  <si>
    <t>2.1.1.4</t>
  </si>
  <si>
    <t>Sueldo Anual No. 13</t>
  </si>
  <si>
    <t>2.1.1.5</t>
  </si>
  <si>
    <t>Prestaciones Laborales</t>
  </si>
  <si>
    <t>2.1.1.6</t>
  </si>
  <si>
    <t>Vacaciones</t>
  </si>
  <si>
    <t>COMPENSACION</t>
  </si>
  <si>
    <t>2.1.2.2.</t>
  </si>
  <si>
    <t>Compensacion</t>
  </si>
  <si>
    <t>GRATIFICACIONES Y BONIFICACIONES</t>
  </si>
  <si>
    <t>CONTRIBUCIONES</t>
  </si>
  <si>
    <t>2.1.5.1</t>
  </si>
  <si>
    <t>Contribuciones al seguro de salud</t>
  </si>
  <si>
    <t>2.1.5.2</t>
  </si>
  <si>
    <t>Contribuciones al seguro de pensión (TSS)</t>
  </si>
  <si>
    <t>2.1.5.3</t>
  </si>
  <si>
    <t>Contribuciones al seguro de riesgo laboral</t>
  </si>
  <si>
    <t>SERVICIOS BASICOS</t>
  </si>
  <si>
    <t>2.2</t>
  </si>
  <si>
    <t>2.2.1.1</t>
  </si>
  <si>
    <t>Radiocomunicación</t>
  </si>
  <si>
    <t>2.2.1.2</t>
  </si>
  <si>
    <t>Serv. Telefonico de Larga Distancia</t>
  </si>
  <si>
    <t>2.2.1.3</t>
  </si>
  <si>
    <t>Telefono local</t>
  </si>
  <si>
    <t>2.2.1.5</t>
  </si>
  <si>
    <t>Serv. De Internet y Television por cable</t>
  </si>
  <si>
    <t>2.2.1.6</t>
  </si>
  <si>
    <t>Electricidad</t>
  </si>
  <si>
    <t>2.2.1.7</t>
  </si>
  <si>
    <t>Agua</t>
  </si>
  <si>
    <t>2.2.1.8</t>
  </si>
  <si>
    <t>Recoleccion de residuos Sólidos</t>
  </si>
  <si>
    <t>Subtotal Servicios Personales</t>
  </si>
  <si>
    <t>SERVICIOS NO PERSONALES</t>
  </si>
  <si>
    <t>2.2.2.1</t>
  </si>
  <si>
    <t>Publicidad y Propaganda</t>
  </si>
  <si>
    <t>2.2.2.2</t>
  </si>
  <si>
    <t>Impresión y encuadernación</t>
  </si>
  <si>
    <t>VIÁTICOS</t>
  </si>
  <si>
    <t>2.2.3.1</t>
  </si>
  <si>
    <t>Viáticos dentro del país</t>
  </si>
  <si>
    <t>2.2.3.2</t>
  </si>
  <si>
    <t>Viaticos fuera del pais</t>
  </si>
  <si>
    <t>TRANSPORTE Y ALMACENAJE</t>
  </si>
  <si>
    <t>2.2.4.1</t>
  </si>
  <si>
    <t>Pasajes</t>
  </si>
  <si>
    <t>2.2.4.4</t>
  </si>
  <si>
    <t>Peajes</t>
  </si>
  <si>
    <t>ALQUILERES Y RENTAS</t>
  </si>
  <si>
    <t>2.2.5.1</t>
  </si>
  <si>
    <t>Edificios y rentas de edificios y locales</t>
  </si>
  <si>
    <t>2.2.6.2</t>
  </si>
  <si>
    <t>Seguros de bienes muebles</t>
  </si>
  <si>
    <t>2.2.6.3</t>
  </si>
  <si>
    <t>Seguros de personas</t>
  </si>
  <si>
    <t>SERV. DE CONSERVACION, REPARACIONES MENORES</t>
  </si>
  <si>
    <t>2.2.7.1</t>
  </si>
  <si>
    <t>Obras menores</t>
  </si>
  <si>
    <t>2.2.7.2</t>
  </si>
  <si>
    <t>Maquinarias y equipos</t>
  </si>
  <si>
    <t>OTROS SERVICIOS NO PERSONALES</t>
  </si>
  <si>
    <t>2.2.8.2</t>
  </si>
  <si>
    <t>Comisiones y gastos bancarios</t>
  </si>
  <si>
    <t>2.2.8.5</t>
  </si>
  <si>
    <t>Fumigacion, Lavanderia, Limpieza e Higiene</t>
  </si>
  <si>
    <t>2.2.8.6</t>
  </si>
  <si>
    <t>Organización de Eventos y Festividades</t>
  </si>
  <si>
    <t>2.2.8.7</t>
  </si>
  <si>
    <t>Servicios Tecnicos y Profesionales</t>
  </si>
  <si>
    <t>2.2.8.8</t>
  </si>
  <si>
    <t>Impuestos, derechos y tasas</t>
  </si>
  <si>
    <t>Subtotal Servicios No Personales</t>
  </si>
  <si>
    <t>03</t>
  </si>
  <si>
    <t>2.3</t>
  </si>
  <si>
    <t>MATERIALES Y SUMINISTROS</t>
  </si>
  <si>
    <t>ALIMENTOS Y PRODUCTOS AGROFORESTALES</t>
  </si>
  <si>
    <t>2.3.1.1</t>
  </si>
  <si>
    <t>Alimentos y bebidas para personas (actividades)</t>
  </si>
  <si>
    <t>2.3.1.3</t>
  </si>
  <si>
    <t>Productos agroforestar y pecuarios</t>
  </si>
  <si>
    <t>TEXTILES Y VESTUARIOS</t>
  </si>
  <si>
    <t>2.3.2.3</t>
  </si>
  <si>
    <t>Prenda de vestir</t>
  </si>
  <si>
    <t>PRODUCTOS DE PAPEL, CARTÓN E IMPRESOS</t>
  </si>
  <si>
    <t>2.3.3.1</t>
  </si>
  <si>
    <t>Papel de escritorio</t>
  </si>
  <si>
    <t>2.3.3.2</t>
  </si>
  <si>
    <t>Productos de papel y cartón</t>
  </si>
  <si>
    <t>2.3.3.3</t>
  </si>
  <si>
    <t>Productos de artes Graficas(Logos y Letreros)</t>
  </si>
  <si>
    <t>2.3.3.4</t>
  </si>
  <si>
    <t>Libros, Revistas y Periodicos</t>
  </si>
  <si>
    <t>2.3.3.6</t>
  </si>
  <si>
    <t>Especies timbradas y valoradas</t>
  </si>
  <si>
    <t>PRODUCTOS FARMACEUTICOS</t>
  </si>
  <si>
    <t>2.3.4.1</t>
  </si>
  <si>
    <t>Productos Medicinales</t>
  </si>
  <si>
    <t>PRODUCTOS DE CUERO, CAUCHO Y PLASTICOS</t>
  </si>
  <si>
    <t>2.3.5.3</t>
  </si>
  <si>
    <t>Llantas y neumaticos</t>
  </si>
  <si>
    <t>2.3.5.4</t>
  </si>
  <si>
    <t>Articulos de caucho</t>
  </si>
  <si>
    <t>2.3.5.5</t>
  </si>
  <si>
    <t>Productos de plasticos</t>
  </si>
  <si>
    <t>PRODUCTOS DE MINERALES METALICOS Y NO METALICOS</t>
  </si>
  <si>
    <t>2.3.6.1</t>
  </si>
  <si>
    <t>Productos de cemento, cal, asbesto, yeso y arcilla</t>
  </si>
  <si>
    <t>2.3.6.2</t>
  </si>
  <si>
    <t>Productos de vidrio, loza y porcelana</t>
  </si>
  <si>
    <t>2.3.6.3</t>
  </si>
  <si>
    <t>Productos Metalicos</t>
  </si>
  <si>
    <t>COMBUSTIBLES, LUBRICANTES, PRODUCTOS QUÍMICOS Y CONEXOS</t>
  </si>
  <si>
    <t>2.3.7.1</t>
  </si>
  <si>
    <t>Combustible y lubricantes</t>
  </si>
  <si>
    <t>2.3.7.2</t>
  </si>
  <si>
    <t>Productos Quimicos y Conexos</t>
  </si>
  <si>
    <t>PRODUCTOS Y ÚTILES VARIOS</t>
  </si>
  <si>
    <t>2.3.9.1</t>
  </si>
  <si>
    <t>Material de limpieza</t>
  </si>
  <si>
    <t>2.3.9.2</t>
  </si>
  <si>
    <t>Utiles de escritorio, oficina y enseñanza</t>
  </si>
  <si>
    <t>2.3.9.5</t>
  </si>
  <si>
    <t>Utiles de cocina y comerdor</t>
  </si>
  <si>
    <t>2.3.9.6</t>
  </si>
  <si>
    <t>Productos eléctricos y afines</t>
  </si>
  <si>
    <t>2.3.9.9</t>
  </si>
  <si>
    <t>Productos y Utiles Varios n.i.p</t>
  </si>
  <si>
    <t>Subtotal Materiales y Suministros</t>
  </si>
  <si>
    <t>2.4</t>
  </si>
  <si>
    <t>TRANSFERENCIA CORRIENTES AL SECTOR PRIVADO</t>
  </si>
  <si>
    <t>2.4.1.2</t>
  </si>
  <si>
    <t>Ayudas y donaciones</t>
  </si>
  <si>
    <t>06</t>
  </si>
  <si>
    <t>2.6</t>
  </si>
  <si>
    <t>BIENES MUEBLES, INMUEBLES E INTANGIBLES</t>
  </si>
  <si>
    <t>Mobiliario y Equipo</t>
  </si>
  <si>
    <t>2.6.1.1</t>
  </si>
  <si>
    <t>Muebles de oficina y estanteria</t>
  </si>
  <si>
    <t>2.6.1.3</t>
  </si>
  <si>
    <t>Equipo Computacional</t>
  </si>
  <si>
    <t>2.6.1.4</t>
  </si>
  <si>
    <t>Electrodomesticos</t>
  </si>
  <si>
    <t>2.6.4.1</t>
  </si>
  <si>
    <t>Automoviles y Camiones</t>
  </si>
  <si>
    <t>2.6.5.5</t>
  </si>
  <si>
    <t>Equipo de Telecomunicaciones y Señalamiento</t>
  </si>
  <si>
    <t>2.6.5.6</t>
  </si>
  <si>
    <t>Equipo de generacion electrica, aparatos y accesorios electricos</t>
  </si>
  <si>
    <t>Subtotal Activos no Financieros</t>
  </si>
  <si>
    <t>2.7</t>
  </si>
  <si>
    <t>CONSTRUCCIONES Y MEJORAS</t>
  </si>
  <si>
    <t>2.7.1.2</t>
  </si>
  <si>
    <t>Obras para edificaciones no residencial</t>
  </si>
  <si>
    <t>INFRAESTRUCTURA</t>
  </si>
  <si>
    <t>2.7.2.2</t>
  </si>
  <si>
    <t>Obras de energia</t>
  </si>
  <si>
    <t>Subtotal de Desembolsos</t>
  </si>
  <si>
    <t>BALANCE DISPONIBLE AL CORTE</t>
  </si>
  <si>
    <t>DEPARTAMENTO ADMINISTRATIVO FINANCIERO</t>
  </si>
  <si>
    <t>DISTRIBUCIÓN PORCENTUAL</t>
  </si>
  <si>
    <t>EJECUCIÓN PRESUPUESTARIA</t>
  </si>
  <si>
    <t>Servicios Personales</t>
  </si>
  <si>
    <t>Servicios No Personales</t>
  </si>
  <si>
    <t>Materiales y Suministros</t>
  </si>
  <si>
    <t>Transferencias Corrientes</t>
  </si>
  <si>
    <t>Activos no Financieros</t>
  </si>
  <si>
    <t>Construcciones y Mejoras</t>
  </si>
  <si>
    <t>Otros Activos</t>
  </si>
  <si>
    <t xml:space="preserve"> </t>
  </si>
  <si>
    <t>Subtotal General Desembolsos</t>
  </si>
  <si>
    <t>BALANCE DISPONIBLE</t>
  </si>
  <si>
    <t>2.3.5.2</t>
  </si>
  <si>
    <t>Articulos de Cuero</t>
  </si>
  <si>
    <t>2.3.9.8</t>
  </si>
  <si>
    <t>Otros repuestos y accesorios menores</t>
  </si>
  <si>
    <t>2.2.4.2</t>
  </si>
  <si>
    <t>Fletes</t>
  </si>
  <si>
    <t>2.2.8.1</t>
  </si>
  <si>
    <t>Gatos Judiciales</t>
  </si>
  <si>
    <t>2.3.2.2</t>
  </si>
  <si>
    <t>Acabados Textiles</t>
  </si>
  <si>
    <t>2.6.2.1</t>
  </si>
  <si>
    <t>Equipos y aparatos audiovisuales</t>
  </si>
  <si>
    <t>2.6.8.8</t>
  </si>
  <si>
    <t>Licencias informaticas e intelectuales, industriales y comerciales</t>
  </si>
  <si>
    <t>2.1.4.2</t>
  </si>
  <si>
    <t>Otras Gratificaciones y Bonificaciones</t>
  </si>
  <si>
    <t>2.2.4.3</t>
  </si>
  <si>
    <t>Almacenaje</t>
  </si>
  <si>
    <t>2.3.9.4</t>
  </si>
  <si>
    <t>Utiles destinados a actividades deportivas y recreacion</t>
  </si>
  <si>
    <t xml:space="preserve"> Tesorería Nacional </t>
  </si>
  <si>
    <t xml:space="preserve"> Ministerio de Hacienda</t>
  </si>
  <si>
    <t>2.6.2.3</t>
  </si>
  <si>
    <t>Camaras fotograficas y de video</t>
  </si>
  <si>
    <t>2.2.8.9</t>
  </si>
  <si>
    <t>Otros gastos operativos</t>
  </si>
  <si>
    <t>2.6.6.2</t>
  </si>
  <si>
    <t>Equipos de seguridad</t>
  </si>
  <si>
    <t>2.6.1.9</t>
  </si>
  <si>
    <t>Otros mobiliarios y equipos no identificados</t>
  </si>
  <si>
    <t>“AÑO DEL DESARROLLO AGROFORESTAL”</t>
  </si>
  <si>
    <t>Período del 01/01/2017 al 31/12/2017</t>
  </si>
  <si>
    <t>BALANCE DISPONIBLE PARA COMPROMISOS PENDIENTES AL 31/12/2017</t>
  </si>
  <si>
    <t>2.2.5.4</t>
  </si>
  <si>
    <t>Alquileres de equipos de transporte, traccion y elevacion</t>
  </si>
  <si>
    <t>EJECUCIÓN PRESUPUESTARIA,  2017</t>
  </si>
  <si>
    <t>2.6.8.3</t>
  </si>
  <si>
    <t>Programas de informatica y base de datos</t>
  </si>
  <si>
    <t>2.4.1.6</t>
  </si>
  <si>
    <t>Transferencia corriente a asociaciones sin fines de lucro y partidos</t>
  </si>
  <si>
    <t>2.6.4.6</t>
  </si>
  <si>
    <t>Equipo fr traccion</t>
  </si>
  <si>
    <t>TOTAL INGRESOS POR PARTIDAS PRESUPUESTARIAS, OCTUBRE, 2017 (PRESUPUESTO ASIGNADO 2017)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</si>
</sst>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_-* #,##0.00\ _€_-;\-* #,##0.00\ _€_-;_-* &quot;-&quot;??\ _€_-;_-@_-"/>
    <numFmt numFmtId="165" formatCode="_-* #,##0.00_-;\-* #,##0.00_-;_-* &quot;-&quot;??_-;_-@_-"/>
    <numFmt numFmtId="166" formatCode="&quot;RD$&quot;#,##0.00"/>
    <numFmt numFmtId="167" formatCode="0.0%"/>
  </numFmts>
  <fonts count="1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u/>
      <sz val="10"/>
      <name val="Arial"/>
      <family val="2"/>
    </font>
    <font>
      <sz val="10"/>
      <color indexed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i/>
      <sz val="10"/>
      <name val="Arial"/>
      <family val="2"/>
    </font>
    <font>
      <sz val="11"/>
      <name val="Calibri"/>
      <family val="2"/>
    </font>
    <font>
      <b/>
      <sz val="10"/>
      <color theme="3" tint="-0.499984740745262"/>
      <name val="Arial"/>
      <family val="2"/>
    </font>
    <font>
      <b/>
      <sz val="10"/>
      <color theme="1"/>
      <name val="Arial"/>
      <family val="2"/>
    </font>
    <font>
      <b/>
      <sz val="10"/>
      <color theme="4" tint="-0.499984740745262"/>
      <name val="Arial"/>
      <family val="2"/>
    </font>
    <font>
      <sz val="10"/>
      <color theme="1"/>
      <name val="Arial"/>
      <family val="2"/>
    </font>
    <font>
      <sz val="13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NumberFormat="0" applyFont="0" applyFill="0" applyBorder="0" applyProtection="0">
      <alignment wrapText="1"/>
    </xf>
    <xf numFmtId="9" fontId="1" fillId="0" borderId="0" applyFont="0" applyFill="0" applyBorder="0" applyAlignment="0" applyProtection="0"/>
  </cellStyleXfs>
  <cellXfs count="107">
    <xf numFmtId="0" fontId="0" fillId="0" borderId="0" xfId="0"/>
    <xf numFmtId="0" fontId="0" fillId="0" borderId="0" xfId="0"/>
    <xf numFmtId="0" fontId="1" fillId="0" borderId="0" xfId="1"/>
    <xf numFmtId="0" fontId="1" fillId="0" borderId="0" xfId="1" applyFont="1"/>
    <xf numFmtId="165" fontId="1" fillId="0" borderId="0" xfId="2" applyFont="1"/>
    <xf numFmtId="0" fontId="2" fillId="0" borderId="0" xfId="4" applyFont="1" applyFill="1" applyBorder="1" applyAlignment="1">
      <alignment horizontal="center" vertical="center"/>
    </xf>
    <xf numFmtId="0" fontId="1" fillId="0" borderId="0" xfId="4" applyFont="1" applyFill="1" applyBorder="1" applyAlignment="1">
      <alignment horizontal="left" vertical="center"/>
    </xf>
    <xf numFmtId="0" fontId="1" fillId="0" borderId="0" xfId="1" applyAlignment="1">
      <alignment horizontal="left"/>
    </xf>
    <xf numFmtId="0" fontId="1" fillId="0" borderId="0" xfId="1" applyBorder="1" applyAlignment="1">
      <alignment horizontal="left"/>
    </xf>
    <xf numFmtId="0" fontId="2" fillId="0" borderId="0" xfId="1" applyFont="1" applyBorder="1"/>
    <xf numFmtId="0" fontId="2" fillId="0" borderId="0" xfId="1" applyFont="1" applyBorder="1" applyAlignment="1">
      <alignment horizontal="center"/>
    </xf>
    <xf numFmtId="0" fontId="1" fillId="0" borderId="0" xfId="4" applyFont="1" applyFill="1" applyBorder="1" applyAlignment="1">
      <alignment horizontal="center" vertical="center"/>
    </xf>
    <xf numFmtId="0" fontId="1" fillId="0" borderId="0" xfId="1" applyBorder="1" applyAlignment="1">
      <alignment horizontal="center"/>
    </xf>
    <xf numFmtId="0" fontId="5" fillId="0" borderId="1" xfId="4" applyFont="1" applyBorder="1">
      <alignment wrapText="1"/>
    </xf>
    <xf numFmtId="0" fontId="2" fillId="0" borderId="0" xfId="4" applyFont="1">
      <alignment wrapText="1"/>
    </xf>
    <xf numFmtId="0" fontId="1" fillId="0" borderId="0" xfId="1" applyFont="1" applyBorder="1"/>
    <xf numFmtId="165" fontId="1" fillId="0" borderId="0" xfId="2" applyFont="1" applyBorder="1"/>
    <xf numFmtId="0" fontId="2" fillId="0" borderId="0" xfId="1" applyFont="1" applyBorder="1" applyAlignment="1">
      <alignment horizontal="left"/>
    </xf>
    <xf numFmtId="165" fontId="2" fillId="0" borderId="0" xfId="2" applyFont="1" applyBorder="1"/>
    <xf numFmtId="0" fontId="2" fillId="0" borderId="0" xfId="4" applyFont="1" applyFill="1" applyBorder="1" applyAlignment="1">
      <alignment horizontal="left" vertical="center"/>
    </xf>
    <xf numFmtId="0" fontId="1" fillId="0" borderId="0" xfId="1" applyFont="1" applyBorder="1" applyAlignment="1">
      <alignment horizontal="center"/>
    </xf>
    <xf numFmtId="43" fontId="2" fillId="0" borderId="0" xfId="3" applyFont="1" applyFill="1" applyBorder="1" applyAlignment="1">
      <alignment horizontal="right"/>
    </xf>
    <xf numFmtId="43" fontId="1" fillId="0" borderId="0" xfId="3" applyFont="1" applyFill="1" applyBorder="1" applyAlignment="1">
      <alignment horizontal="right"/>
    </xf>
    <xf numFmtId="165" fontId="2" fillId="0" borderId="0" xfId="2" applyFont="1"/>
    <xf numFmtId="166" fontId="3" fillId="0" borderId="0" xfId="2" applyNumberFormat="1" applyFont="1" applyBorder="1"/>
    <xf numFmtId="0" fontId="1" fillId="0" borderId="0" xfId="1" applyFont="1" applyFill="1" applyBorder="1"/>
    <xf numFmtId="14" fontId="1" fillId="0" borderId="0" xfId="4" applyNumberFormat="1" applyFont="1" applyAlignment="1">
      <alignment horizontal="left" wrapText="1"/>
    </xf>
    <xf numFmtId="165" fontId="1" fillId="0" borderId="0" xfId="2" applyFont="1" applyFill="1"/>
    <xf numFmtId="167" fontId="1" fillId="0" borderId="0" xfId="5" applyNumberFormat="1" applyFont="1" applyAlignment="1">
      <alignment wrapText="1"/>
    </xf>
    <xf numFmtId="165" fontId="3" fillId="0" borderId="0" xfId="2" applyFont="1" applyBorder="1" applyAlignment="1">
      <alignment horizontal="center"/>
    </xf>
    <xf numFmtId="165" fontId="6" fillId="0" borderId="0" xfId="2" applyFont="1"/>
    <xf numFmtId="4" fontId="1" fillId="0" borderId="0" xfId="4" applyNumberFormat="1" applyFont="1" applyBorder="1">
      <alignment wrapText="1"/>
    </xf>
    <xf numFmtId="0" fontId="4" fillId="2" borderId="0" xfId="4" applyFont="1" applyFill="1" applyBorder="1" applyAlignment="1">
      <alignment horizontal="center" vertical="center"/>
    </xf>
    <xf numFmtId="0" fontId="2" fillId="2" borderId="0" xfId="4" applyFont="1" applyFill="1" applyBorder="1" applyAlignment="1">
      <alignment horizontal="center" vertical="center"/>
    </xf>
    <xf numFmtId="12" fontId="3" fillId="2" borderId="0" xfId="2" applyNumberFormat="1" applyFont="1" applyFill="1" applyBorder="1" applyAlignment="1">
      <alignment horizontal="right" vertical="center"/>
    </xf>
    <xf numFmtId="49" fontId="2" fillId="2" borderId="0" xfId="4" applyNumberFormat="1" applyFont="1" applyFill="1" applyBorder="1" applyAlignment="1">
      <alignment horizontal="center" vertical="center"/>
    </xf>
    <xf numFmtId="0" fontId="2" fillId="2" borderId="0" xfId="4" applyFont="1" applyFill="1" applyBorder="1" applyAlignment="1">
      <alignment horizontal="left" vertical="center"/>
    </xf>
    <xf numFmtId="0" fontId="3" fillId="2" borderId="0" xfId="4" applyFont="1" applyFill="1" applyBorder="1" applyAlignment="1">
      <alignment horizontal="left" vertical="center"/>
    </xf>
    <xf numFmtId="43" fontId="2" fillId="2" borderId="0" xfId="3" applyFont="1" applyFill="1" applyBorder="1" applyAlignment="1">
      <alignment horizontal="right"/>
    </xf>
    <xf numFmtId="49" fontId="2" fillId="2" borderId="0" xfId="1" applyNumberFormat="1" applyFont="1" applyFill="1" applyBorder="1" applyAlignment="1">
      <alignment horizontal="center"/>
    </xf>
    <xf numFmtId="0" fontId="3" fillId="2" borderId="0" xfId="1" applyFont="1" applyFill="1" applyBorder="1"/>
    <xf numFmtId="0" fontId="2" fillId="2" borderId="0" xfId="1" applyFont="1" applyFill="1" applyBorder="1" applyAlignment="1">
      <alignment horizontal="center"/>
    </xf>
    <xf numFmtId="0" fontId="1" fillId="2" borderId="0" xfId="1" applyFill="1" applyBorder="1" applyAlignment="1">
      <alignment horizontal="center"/>
    </xf>
    <xf numFmtId="43" fontId="1" fillId="2" borderId="0" xfId="3" applyFont="1" applyFill="1" applyBorder="1" applyAlignment="1">
      <alignment horizontal="right"/>
    </xf>
    <xf numFmtId="165" fontId="3" fillId="2" borderId="0" xfId="2" applyFont="1" applyFill="1" applyBorder="1"/>
    <xf numFmtId="4" fontId="7" fillId="0" borderId="3" xfId="2" applyNumberFormat="1" applyFont="1" applyBorder="1" applyAlignment="1"/>
    <xf numFmtId="4" fontId="8" fillId="0" borderId="0" xfId="2" applyNumberFormat="1" applyFont="1" applyBorder="1" applyAlignment="1"/>
    <xf numFmtId="4" fontId="8" fillId="0" borderId="4" xfId="2" applyNumberFormat="1" applyFont="1" applyBorder="1" applyAlignment="1"/>
    <xf numFmtId="0" fontId="1" fillId="0" borderId="0" xfId="1" applyFont="1" applyBorder="1" applyAlignment="1">
      <alignment horizontal="left"/>
    </xf>
    <xf numFmtId="165" fontId="9" fillId="0" borderId="0" xfId="2" applyFont="1" applyBorder="1"/>
    <xf numFmtId="165" fontId="2" fillId="0" borderId="0" xfId="2" applyFont="1" applyFill="1"/>
    <xf numFmtId="165" fontId="1" fillId="0" borderId="0" xfId="2" applyFont="1" applyFill="1" applyAlignment="1">
      <alignment horizontal="center"/>
    </xf>
    <xf numFmtId="0" fontId="3" fillId="0" borderId="0" xfId="1" applyFont="1" applyAlignment="1">
      <alignment horizontal="center"/>
    </xf>
    <xf numFmtId="0" fontId="10" fillId="0" borderId="0" xfId="1" applyFont="1" applyAlignment="1">
      <alignment vertical="center"/>
    </xf>
    <xf numFmtId="0" fontId="2" fillId="3" borderId="0" xfId="1" applyFont="1" applyFill="1" applyBorder="1" applyAlignment="1">
      <alignment horizontal="center"/>
    </xf>
    <xf numFmtId="0" fontId="2" fillId="3" borderId="0" xfId="1" applyFont="1" applyFill="1" applyBorder="1"/>
    <xf numFmtId="0" fontId="2" fillId="4" borderId="0" xfId="1" applyFont="1" applyFill="1" applyBorder="1"/>
    <xf numFmtId="0" fontId="1" fillId="3" borderId="0" xfId="1" applyFill="1" applyBorder="1" applyAlignment="1">
      <alignment horizontal="center"/>
    </xf>
    <xf numFmtId="0" fontId="3" fillId="3" borderId="0" xfId="1" applyFont="1" applyFill="1" applyBorder="1" applyAlignment="1">
      <alignment horizontal="center"/>
    </xf>
    <xf numFmtId="0" fontId="3" fillId="3" borderId="0" xfId="1" applyFont="1" applyFill="1" applyBorder="1"/>
    <xf numFmtId="4" fontId="3" fillId="3" borderId="0" xfId="4" applyNumberFormat="1" applyFont="1" applyFill="1" applyBorder="1">
      <alignment wrapText="1"/>
    </xf>
    <xf numFmtId="165" fontId="2" fillId="5" borderId="0" xfId="2" applyFont="1" applyFill="1"/>
    <xf numFmtId="0" fontId="1" fillId="4" borderId="0" xfId="1" applyFill="1" applyBorder="1" applyAlignment="1">
      <alignment horizontal="center"/>
    </xf>
    <xf numFmtId="43" fontId="1" fillId="4" borderId="0" xfId="3" applyFont="1" applyFill="1" applyBorder="1" applyAlignment="1">
      <alignment horizontal="right"/>
    </xf>
    <xf numFmtId="165" fontId="1" fillId="0" borderId="0" xfId="5" applyNumberFormat="1" applyFont="1"/>
    <xf numFmtId="4" fontId="0" fillId="0" borderId="0" xfId="0" applyNumberFormat="1"/>
    <xf numFmtId="164" fontId="0" fillId="0" borderId="0" xfId="0" applyNumberFormat="1"/>
    <xf numFmtId="165" fontId="2" fillId="6" borderId="0" xfId="2" applyFont="1" applyFill="1" applyBorder="1"/>
    <xf numFmtId="0" fontId="1" fillId="6" borderId="0" xfId="1" applyFill="1" applyBorder="1" applyAlignment="1">
      <alignment horizontal="center"/>
    </xf>
    <xf numFmtId="0" fontId="3" fillId="6" borderId="0" xfId="1" applyFont="1" applyFill="1" applyBorder="1"/>
    <xf numFmtId="43" fontId="1" fillId="6" borderId="0" xfId="3" applyFont="1" applyFill="1" applyBorder="1" applyAlignment="1">
      <alignment horizontal="right"/>
    </xf>
    <xf numFmtId="165" fontId="3" fillId="6" borderId="2" xfId="2" applyFont="1" applyFill="1" applyBorder="1"/>
    <xf numFmtId="0" fontId="3" fillId="4" borderId="0" xfId="1" applyFont="1" applyFill="1" applyBorder="1"/>
    <xf numFmtId="0" fontId="2" fillId="4" borderId="0" xfId="1" applyFont="1" applyFill="1" applyBorder="1" applyAlignment="1">
      <alignment wrapText="1"/>
    </xf>
    <xf numFmtId="43" fontId="11" fillId="0" borderId="0" xfId="3" applyFont="1" applyFill="1" applyBorder="1" applyAlignment="1">
      <alignment horizontal="right"/>
    </xf>
    <xf numFmtId="49" fontId="2" fillId="7" borderId="0" xfId="1" applyNumberFormat="1" applyFont="1" applyFill="1" applyBorder="1" applyAlignment="1">
      <alignment horizontal="center"/>
    </xf>
    <xf numFmtId="0" fontId="2" fillId="7" borderId="0" xfId="1" applyFont="1" applyFill="1" applyBorder="1" applyAlignment="1">
      <alignment horizontal="center"/>
    </xf>
    <xf numFmtId="0" fontId="1" fillId="7" borderId="0" xfId="1" applyFont="1" applyFill="1" applyBorder="1" applyAlignment="1">
      <alignment horizontal="center"/>
    </xf>
    <xf numFmtId="43" fontId="1" fillId="7" borderId="0" xfId="3" applyFont="1" applyFill="1" applyBorder="1" applyAlignment="1">
      <alignment horizontal="right"/>
    </xf>
    <xf numFmtId="0" fontId="1" fillId="7" borderId="0" xfId="1" applyFont="1" applyFill="1" applyBorder="1"/>
    <xf numFmtId="0" fontId="3" fillId="2" borderId="0" xfId="1" applyFont="1" applyFill="1" applyBorder="1" applyAlignment="1">
      <alignment horizontal="center"/>
    </xf>
    <xf numFmtId="0" fontId="3" fillId="0" borderId="0" xfId="4" applyFont="1" applyFill="1" applyBorder="1" applyAlignment="1">
      <alignment horizontal="center" vertical="center"/>
    </xf>
    <xf numFmtId="43" fontId="2" fillId="3" borderId="0" xfId="3" applyFont="1" applyFill="1" applyBorder="1" applyAlignment="1">
      <alignment horizontal="right"/>
    </xf>
    <xf numFmtId="43" fontId="12" fillId="6" borderId="0" xfId="0" applyNumberFormat="1" applyFont="1" applyFill="1"/>
    <xf numFmtId="0" fontId="1" fillId="0" borderId="0" xfId="1" applyFont="1" applyBorder="1" applyAlignment="1">
      <alignment wrapText="1"/>
    </xf>
    <xf numFmtId="43" fontId="13" fillId="4" borderId="0" xfId="3" applyFont="1" applyFill="1" applyBorder="1" applyAlignment="1">
      <alignment horizontal="right"/>
    </xf>
    <xf numFmtId="43" fontId="14" fillId="0" borderId="0" xfId="3" applyFont="1" applyFill="1" applyBorder="1" applyAlignment="1">
      <alignment horizontal="right"/>
    </xf>
    <xf numFmtId="0" fontId="1" fillId="5" borderId="0" xfId="1" applyFont="1" applyFill="1" applyBorder="1"/>
    <xf numFmtId="43" fontId="14" fillId="5" borderId="0" xfId="3" applyFont="1" applyFill="1" applyBorder="1" applyAlignment="1">
      <alignment horizontal="right"/>
    </xf>
    <xf numFmtId="0" fontId="1" fillId="0" borderId="0" xfId="1" applyFont="1" applyBorder="1" applyAlignment="1">
      <alignment horizontal="right"/>
    </xf>
    <xf numFmtId="0" fontId="8" fillId="0" borderId="0" xfId="1" applyFont="1" applyAlignment="1">
      <alignment horizontal="center"/>
    </xf>
    <xf numFmtId="0" fontId="1" fillId="8" borderId="0" xfId="4" applyFont="1" applyFill="1" applyBorder="1" applyAlignment="1">
      <alignment horizontal="center" vertical="center"/>
    </xf>
    <xf numFmtId="0" fontId="1" fillId="8" borderId="0" xfId="4" applyFont="1" applyFill="1" applyBorder="1" applyAlignment="1">
      <alignment horizontal="left" vertical="center"/>
    </xf>
    <xf numFmtId="43" fontId="1" fillId="8" borderId="0" xfId="3" applyFont="1" applyFill="1" applyBorder="1" applyAlignment="1">
      <alignment horizontal="right"/>
    </xf>
    <xf numFmtId="0" fontId="2" fillId="8" borderId="0" xfId="4" applyFont="1" applyFill="1" applyBorder="1" applyAlignment="1">
      <alignment horizontal="center" vertical="center"/>
    </xf>
    <xf numFmtId="0" fontId="2" fillId="8" borderId="0" xfId="4" applyFont="1" applyFill="1" applyBorder="1" applyAlignment="1">
      <alignment horizontal="left" vertical="center"/>
    </xf>
    <xf numFmtId="43" fontId="11" fillId="8" borderId="0" xfId="3" applyFont="1" applyFill="1" applyBorder="1" applyAlignment="1">
      <alignment horizontal="right"/>
    </xf>
    <xf numFmtId="0" fontId="2" fillId="8" borderId="0" xfId="1" applyFont="1" applyFill="1" applyBorder="1" applyAlignment="1">
      <alignment horizontal="center"/>
    </xf>
    <xf numFmtId="0" fontId="2" fillId="8" borderId="0" xfId="1" applyFont="1" applyFill="1" applyBorder="1"/>
    <xf numFmtId="164" fontId="11" fillId="8" borderId="0" xfId="3" applyNumberFormat="1" applyFont="1" applyFill="1" applyBorder="1" applyAlignment="1">
      <alignment horizontal="right"/>
    </xf>
    <xf numFmtId="0" fontId="1" fillId="8" borderId="0" xfId="1" applyFill="1" applyBorder="1" applyAlignment="1">
      <alignment horizontal="center"/>
    </xf>
    <xf numFmtId="0" fontId="8" fillId="0" borderId="0" xfId="1" applyFont="1" applyAlignment="1">
      <alignment horizontal="center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165" fontId="2" fillId="0" borderId="0" xfId="2" applyFont="1" applyAlignment="1">
      <alignment horizontal="center"/>
    </xf>
    <xf numFmtId="0" fontId="3" fillId="0" borderId="0" xfId="1" applyFont="1" applyAlignment="1">
      <alignment horizontal="center"/>
    </xf>
    <xf numFmtId="0" fontId="2" fillId="2" borderId="0" xfId="1" applyFont="1" applyFill="1" applyBorder="1" applyAlignment="1">
      <alignment horizontal="center"/>
    </xf>
  </cellXfs>
  <cellStyles count="6">
    <cellStyle name="Comma_D2006" xfId="2"/>
    <cellStyle name="Millares 2" xfId="3"/>
    <cellStyle name="Normal" xfId="0" builtinId="0"/>
    <cellStyle name="Normal 2" xfId="1"/>
    <cellStyle name="Normal_D2006" xfId="4"/>
    <cellStyle name="Porcentaje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1819276</xdr:colOff>
      <xdr:row>0</xdr:row>
      <xdr:rowOff>0</xdr:rowOff>
    </xdr:from>
    <xdr:to>
      <xdr:col>3</xdr:col>
      <xdr:colOff>2914650</xdr:colOff>
      <xdr:row>3</xdr:row>
      <xdr:rowOff>152400</xdr:rowOff>
    </xdr:to>
    <xdr:pic>
      <xdr:nvPicPr>
        <xdr:cNvPr id="3" name="Imagen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29076" y="0"/>
          <a:ext cx="1095374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8"/>
  <sheetViews>
    <sheetView tabSelected="1" topLeftCell="A16" workbookViewId="0">
      <selection activeCell="A17" sqref="A17"/>
    </sheetView>
  </sheetViews>
  <sheetFormatPr baseColWidth="10" defaultRowHeight="15" x14ac:dyDescent="0.25"/>
  <cols>
    <col min="1" max="1" width="5.5703125" customWidth="1"/>
    <col min="2" max="2" width="9" customWidth="1"/>
    <col min="3" max="3" width="12.140625" customWidth="1"/>
    <col min="4" max="4" width="96" customWidth="1"/>
    <col min="5" max="5" width="18.7109375" customWidth="1"/>
    <col min="6" max="6" width="19" customWidth="1"/>
    <col min="7" max="7" width="30.28515625" customWidth="1"/>
    <col min="8" max="8" width="14.85546875" customWidth="1"/>
  </cols>
  <sheetData>
    <row r="1" spans="1:8" x14ac:dyDescent="0.25">
      <c r="A1" s="2"/>
      <c r="B1" s="2"/>
      <c r="C1" s="2"/>
      <c r="D1" s="2"/>
      <c r="E1" s="2"/>
      <c r="F1" s="2"/>
      <c r="G1" s="2"/>
      <c r="H1" s="2"/>
    </row>
    <row r="3" spans="1:8" ht="16.5" customHeight="1" x14ac:dyDescent="0.25">
      <c r="A3" s="2"/>
      <c r="B3" s="2"/>
      <c r="C3" s="2"/>
      <c r="D3" s="53"/>
      <c r="E3" s="2"/>
      <c r="F3" s="2"/>
      <c r="G3" s="2"/>
      <c r="H3" s="2"/>
    </row>
    <row r="4" spans="1:8" s="1" customFormat="1" ht="16.5" customHeight="1" x14ac:dyDescent="0.25">
      <c r="A4" s="2"/>
      <c r="B4" s="2"/>
      <c r="C4" s="2"/>
      <c r="D4" s="53"/>
      <c r="E4" s="2"/>
      <c r="F4" s="2"/>
      <c r="G4" s="2"/>
      <c r="H4" s="2"/>
    </row>
    <row r="5" spans="1:8" ht="17.25" x14ac:dyDescent="0.3">
      <c r="A5" s="102" t="s">
        <v>211</v>
      </c>
      <c r="B5" s="102"/>
      <c r="C5" s="102"/>
      <c r="D5" s="102"/>
      <c r="E5" s="102"/>
      <c r="F5" s="102"/>
    </row>
    <row r="6" spans="1:8" s="1" customFormat="1" ht="21" x14ac:dyDescent="0.35">
      <c r="A6" s="103" t="s">
        <v>210</v>
      </c>
      <c r="B6" s="103"/>
      <c r="C6" s="103"/>
      <c r="D6" s="103"/>
      <c r="E6" s="103"/>
      <c r="F6" s="103"/>
    </row>
    <row r="7" spans="1:8" s="1" customFormat="1" x14ac:dyDescent="0.25">
      <c r="A7" s="101" t="s">
        <v>220</v>
      </c>
      <c r="B7" s="101"/>
      <c r="C7" s="101"/>
      <c r="D7" s="101"/>
      <c r="E7" s="101"/>
      <c r="F7" s="101"/>
      <c r="G7" s="2"/>
      <c r="H7" s="2"/>
    </row>
    <row r="8" spans="1:8" s="1" customFormat="1" x14ac:dyDescent="0.25">
      <c r="A8" s="90"/>
      <c r="B8" s="90"/>
      <c r="C8" s="90"/>
      <c r="D8" s="90"/>
      <c r="E8" s="90"/>
      <c r="F8" s="90"/>
      <c r="G8" s="2"/>
      <c r="H8" s="2"/>
    </row>
    <row r="9" spans="1:8" x14ac:dyDescent="0.25">
      <c r="A9" s="7"/>
      <c r="B9" s="7"/>
      <c r="C9" s="7"/>
      <c r="D9" s="3"/>
      <c r="E9" s="2"/>
      <c r="F9" s="2"/>
      <c r="G9" s="2"/>
      <c r="H9" s="2"/>
    </row>
    <row r="10" spans="1:8" ht="15.75" x14ac:dyDescent="0.25">
      <c r="A10" s="105" t="s">
        <v>225</v>
      </c>
      <c r="B10" s="105"/>
      <c r="C10" s="105"/>
      <c r="D10" s="105"/>
      <c r="E10" s="105"/>
      <c r="F10" s="105"/>
      <c r="G10" s="2"/>
      <c r="H10" s="2"/>
    </row>
    <row r="11" spans="1:8" ht="15.75" x14ac:dyDescent="0.25">
      <c r="A11" s="105" t="s">
        <v>221</v>
      </c>
      <c r="B11" s="105"/>
      <c r="C11" s="105"/>
      <c r="D11" s="105"/>
      <c r="E11" s="105"/>
      <c r="F11" s="105"/>
      <c r="G11" s="2"/>
      <c r="H11" s="2"/>
    </row>
    <row r="12" spans="1:8" ht="15.75" x14ac:dyDescent="0.25">
      <c r="A12" s="105" t="s">
        <v>0</v>
      </c>
      <c r="B12" s="105"/>
      <c r="C12" s="105"/>
      <c r="D12" s="105"/>
      <c r="E12" s="105"/>
      <c r="F12" s="105"/>
      <c r="G12" s="2"/>
      <c r="H12" s="2"/>
    </row>
    <row r="13" spans="1:8" ht="15.75" x14ac:dyDescent="0.25">
      <c r="A13" s="52"/>
      <c r="B13" s="52"/>
      <c r="C13" s="52"/>
      <c r="D13" s="52"/>
      <c r="E13" s="52"/>
      <c r="F13" s="52"/>
      <c r="G13" s="2"/>
      <c r="H13" s="2"/>
    </row>
    <row r="14" spans="1:8" ht="15.75" x14ac:dyDescent="0.25">
      <c r="A14" s="52"/>
      <c r="B14" s="52"/>
      <c r="C14" s="52"/>
      <c r="D14" s="52"/>
      <c r="E14" s="52"/>
      <c r="F14" s="52"/>
      <c r="G14" s="2"/>
      <c r="H14" s="2"/>
    </row>
    <row r="15" spans="1:8" ht="15.75" x14ac:dyDescent="0.25">
      <c r="A15" s="8"/>
      <c r="B15" s="8"/>
      <c r="C15" s="8"/>
      <c r="D15" s="15"/>
      <c r="E15" s="16"/>
      <c r="F15" s="29" t="s">
        <v>1</v>
      </c>
      <c r="G15" s="2"/>
      <c r="H15" s="2"/>
    </row>
    <row r="16" spans="1:8" x14ac:dyDescent="0.25">
      <c r="A16" s="48" t="s">
        <v>222</v>
      </c>
      <c r="B16" s="48"/>
      <c r="C16" s="17"/>
      <c r="D16" s="9"/>
      <c r="E16" s="18"/>
      <c r="F16" s="46"/>
      <c r="G16" s="2"/>
      <c r="H16" s="2"/>
    </row>
    <row r="17" spans="1:8" ht="15.75" thickBot="1" x14ac:dyDescent="0.3">
      <c r="A17" s="48" t="s">
        <v>232</v>
      </c>
      <c r="B17" s="89"/>
      <c r="C17" s="17"/>
      <c r="D17" s="9"/>
      <c r="E17" s="18"/>
      <c r="F17" s="47">
        <v>422182280</v>
      </c>
      <c r="G17" s="2"/>
      <c r="H17" s="2"/>
    </row>
    <row r="18" spans="1:8" ht="15.75" thickBot="1" x14ac:dyDescent="0.3">
      <c r="A18" s="17" t="s">
        <v>2</v>
      </c>
      <c r="B18" s="17"/>
      <c r="C18" s="8"/>
      <c r="D18" s="15"/>
      <c r="E18" s="18"/>
      <c r="F18" s="45">
        <v>422182280</v>
      </c>
      <c r="G18" s="2"/>
      <c r="H18" s="2"/>
    </row>
    <row r="19" spans="1:8" ht="16.5" thickTop="1" x14ac:dyDescent="0.25">
      <c r="A19" s="17"/>
      <c r="B19" s="8"/>
      <c r="C19" s="8"/>
      <c r="D19" s="15"/>
      <c r="E19" s="18"/>
      <c r="F19" s="24"/>
      <c r="G19" s="2"/>
      <c r="H19" s="1"/>
    </row>
    <row r="20" spans="1:8" ht="15.75" x14ac:dyDescent="0.25">
      <c r="A20" s="106" t="s">
        <v>3</v>
      </c>
      <c r="B20" s="106"/>
      <c r="C20" s="106"/>
      <c r="D20" s="106"/>
      <c r="E20" s="106"/>
      <c r="F20" s="24"/>
      <c r="G20" s="27"/>
      <c r="H20" s="1"/>
    </row>
    <row r="21" spans="1:8" ht="15.75" x14ac:dyDescent="0.25">
      <c r="A21" s="32" t="s">
        <v>4</v>
      </c>
      <c r="B21" s="32" t="s">
        <v>5</v>
      </c>
      <c r="C21" s="32" t="s">
        <v>6</v>
      </c>
      <c r="D21" s="33" t="s">
        <v>7</v>
      </c>
      <c r="E21" s="34"/>
      <c r="F21" s="16"/>
      <c r="G21" s="27"/>
      <c r="H21" s="1"/>
    </row>
    <row r="22" spans="1:8" ht="15.75" x14ac:dyDescent="0.25">
      <c r="A22" s="35" t="s">
        <v>8</v>
      </c>
      <c r="B22" s="36"/>
      <c r="C22" s="36"/>
      <c r="D22" s="37" t="s">
        <v>9</v>
      </c>
      <c r="E22" s="38">
        <f>E23+E30+E32+E34+E38</f>
        <v>161932631.92999998</v>
      </c>
      <c r="F22" s="16"/>
      <c r="G22" s="51"/>
      <c r="H22" s="1"/>
    </row>
    <row r="23" spans="1:8" x14ac:dyDescent="0.25">
      <c r="A23" s="11"/>
      <c r="B23" s="5" t="s">
        <v>10</v>
      </c>
      <c r="C23" s="11"/>
      <c r="D23" s="19" t="s">
        <v>11</v>
      </c>
      <c r="E23" s="74">
        <f>E24+E25+E26+E27+E28+E29</f>
        <v>109714866.05999999</v>
      </c>
      <c r="F23" s="16"/>
      <c r="G23" s="27"/>
      <c r="H23" s="1"/>
    </row>
    <row r="24" spans="1:8" x14ac:dyDescent="0.25">
      <c r="A24" s="11"/>
      <c r="B24" s="11"/>
      <c r="C24" s="91" t="s">
        <v>12</v>
      </c>
      <c r="D24" s="92" t="s">
        <v>13</v>
      </c>
      <c r="E24" s="93">
        <v>98325005.459999993</v>
      </c>
      <c r="F24" s="49"/>
      <c r="G24" s="27"/>
      <c r="H24" s="1"/>
    </row>
    <row r="25" spans="1:8" x14ac:dyDescent="0.25">
      <c r="A25" s="11"/>
      <c r="B25" s="11"/>
      <c r="C25" s="11" t="s">
        <v>14</v>
      </c>
      <c r="D25" s="6" t="s">
        <v>15</v>
      </c>
      <c r="E25" s="22">
        <v>10491642.460000001</v>
      </c>
      <c r="F25" s="49"/>
      <c r="G25" s="27"/>
      <c r="H25" s="1"/>
    </row>
    <row r="26" spans="1:8" x14ac:dyDescent="0.25">
      <c r="A26" s="11"/>
      <c r="B26" s="11"/>
      <c r="C26" s="11" t="s">
        <v>16</v>
      </c>
      <c r="D26" s="6" t="s">
        <v>17</v>
      </c>
      <c r="E26" s="22">
        <v>797387.5</v>
      </c>
      <c r="F26" s="49"/>
      <c r="G26" s="27"/>
      <c r="H26" s="1"/>
    </row>
    <row r="27" spans="1:8" x14ac:dyDescent="0.25">
      <c r="A27" s="11"/>
      <c r="B27" s="11"/>
      <c r="C27" s="11" t="s">
        <v>18</v>
      </c>
      <c r="D27" s="6" t="s">
        <v>19</v>
      </c>
      <c r="E27" s="22">
        <v>0</v>
      </c>
      <c r="F27" s="49"/>
      <c r="G27" s="27"/>
      <c r="H27" s="1"/>
    </row>
    <row r="28" spans="1:8" x14ac:dyDescent="0.25">
      <c r="A28" s="11"/>
      <c r="B28" s="11"/>
      <c r="C28" s="11" t="s">
        <v>20</v>
      </c>
      <c r="D28" s="6" t="s">
        <v>21</v>
      </c>
      <c r="E28" s="22">
        <v>100830.64</v>
      </c>
      <c r="F28" s="49"/>
      <c r="G28" s="27"/>
      <c r="H28" s="1"/>
    </row>
    <row r="29" spans="1:8" x14ac:dyDescent="0.25">
      <c r="A29" s="11"/>
      <c r="B29" s="11"/>
      <c r="C29" s="11" t="s">
        <v>22</v>
      </c>
      <c r="D29" s="6" t="s">
        <v>23</v>
      </c>
      <c r="E29" s="22">
        <v>0</v>
      </c>
      <c r="F29" s="49"/>
      <c r="G29" s="27"/>
      <c r="H29" s="1"/>
    </row>
    <row r="30" spans="1:8" x14ac:dyDescent="0.25">
      <c r="A30" s="5"/>
      <c r="B30" s="5"/>
      <c r="C30" s="94"/>
      <c r="D30" s="95" t="s">
        <v>24</v>
      </c>
      <c r="E30" s="96">
        <f>E31</f>
        <v>14527370.92</v>
      </c>
      <c r="F30" s="16"/>
      <c r="G30" s="27"/>
      <c r="H30" s="1"/>
    </row>
    <row r="31" spans="1:8" x14ac:dyDescent="0.25">
      <c r="A31" s="5"/>
      <c r="B31" s="5"/>
      <c r="C31" s="11" t="s">
        <v>25</v>
      </c>
      <c r="D31" s="6" t="s">
        <v>26</v>
      </c>
      <c r="E31" s="22">
        <v>14527370.92</v>
      </c>
      <c r="F31" s="16"/>
      <c r="G31" s="27"/>
      <c r="H31" s="1"/>
    </row>
    <row r="32" spans="1:8" x14ac:dyDescent="0.25">
      <c r="A32" s="11"/>
      <c r="B32" s="11"/>
      <c r="C32" s="91"/>
      <c r="D32" s="95" t="s">
        <v>27</v>
      </c>
      <c r="E32" s="96">
        <f>E33</f>
        <v>14255708.42</v>
      </c>
      <c r="F32" s="16"/>
      <c r="G32" s="27"/>
      <c r="H32" s="1"/>
    </row>
    <row r="33" spans="1:8" x14ac:dyDescent="0.25">
      <c r="A33" s="11"/>
      <c r="B33" s="11"/>
      <c r="C33" s="11" t="s">
        <v>204</v>
      </c>
      <c r="D33" s="6" t="s">
        <v>205</v>
      </c>
      <c r="E33" s="86">
        <v>14255708.42</v>
      </c>
      <c r="F33" s="16"/>
      <c r="G33" s="27"/>
      <c r="H33" s="1"/>
    </row>
    <row r="34" spans="1:8" x14ac:dyDescent="0.25">
      <c r="A34" s="11"/>
      <c r="B34" s="5"/>
      <c r="C34" s="91"/>
      <c r="D34" s="95" t="s">
        <v>28</v>
      </c>
      <c r="E34" s="96">
        <f>E35+E36+E37</f>
        <v>15518835.609999999</v>
      </c>
      <c r="F34" s="16"/>
      <c r="G34" s="27"/>
      <c r="H34" s="1"/>
    </row>
    <row r="35" spans="1:8" x14ac:dyDescent="0.25">
      <c r="A35" s="11"/>
      <c r="B35" s="11"/>
      <c r="C35" s="11" t="s">
        <v>29</v>
      </c>
      <c r="D35" s="6" t="s">
        <v>30</v>
      </c>
      <c r="E35" s="22">
        <v>7082618.2000000002</v>
      </c>
      <c r="F35" s="16"/>
      <c r="G35" s="27"/>
      <c r="H35" s="1"/>
    </row>
    <row r="36" spans="1:8" x14ac:dyDescent="0.25">
      <c r="A36" s="11"/>
      <c r="B36" s="11"/>
      <c r="C36" s="11" t="s">
        <v>31</v>
      </c>
      <c r="D36" s="15" t="s">
        <v>32</v>
      </c>
      <c r="E36" s="22">
        <v>7646612.54</v>
      </c>
      <c r="F36" s="16"/>
      <c r="G36" s="27"/>
      <c r="H36" s="1"/>
    </row>
    <row r="37" spans="1:8" x14ac:dyDescent="0.25">
      <c r="A37" s="11"/>
      <c r="B37" s="11"/>
      <c r="C37" s="11" t="s">
        <v>33</v>
      </c>
      <c r="D37" s="15" t="s">
        <v>34</v>
      </c>
      <c r="E37" s="22">
        <v>789604.87</v>
      </c>
      <c r="F37" s="16"/>
      <c r="G37" s="27"/>
      <c r="H37" s="1"/>
    </row>
    <row r="38" spans="1:8" x14ac:dyDescent="0.25">
      <c r="A38" s="5"/>
      <c r="B38" s="5"/>
      <c r="C38" s="94"/>
      <c r="D38" s="95" t="s">
        <v>35</v>
      </c>
      <c r="E38" s="96">
        <f>E39+E40+E41+E42+E43+E44+E45</f>
        <v>7915850.9199999999</v>
      </c>
      <c r="F38" s="16"/>
      <c r="G38" s="27"/>
      <c r="H38" s="1"/>
    </row>
    <row r="39" spans="1:8" ht="15.75" x14ac:dyDescent="0.25">
      <c r="A39" s="11"/>
      <c r="B39" s="81" t="s">
        <v>36</v>
      </c>
      <c r="C39" s="11" t="s">
        <v>37</v>
      </c>
      <c r="D39" s="15" t="s">
        <v>38</v>
      </c>
      <c r="E39" s="22">
        <v>0</v>
      </c>
      <c r="F39" s="16"/>
      <c r="G39" s="27"/>
      <c r="H39" s="1"/>
    </row>
    <row r="40" spans="1:8" x14ac:dyDescent="0.25">
      <c r="A40" s="11"/>
      <c r="B40" s="11"/>
      <c r="C40" s="11" t="s">
        <v>39</v>
      </c>
      <c r="D40" s="6" t="s">
        <v>40</v>
      </c>
      <c r="E40" s="22">
        <v>0</v>
      </c>
      <c r="F40" s="16"/>
      <c r="G40" s="27"/>
      <c r="H40" s="1"/>
    </row>
    <row r="41" spans="1:8" x14ac:dyDescent="0.25">
      <c r="A41" s="11"/>
      <c r="B41" s="11"/>
      <c r="C41" s="11" t="s">
        <v>41</v>
      </c>
      <c r="D41" s="15" t="s">
        <v>42</v>
      </c>
      <c r="E41" s="22">
        <v>3930878.54</v>
      </c>
      <c r="F41" s="16"/>
      <c r="G41" s="27"/>
      <c r="H41" s="1"/>
    </row>
    <row r="42" spans="1:8" x14ac:dyDescent="0.25">
      <c r="A42" s="11"/>
      <c r="B42" s="11"/>
      <c r="C42" s="11" t="s">
        <v>43</v>
      </c>
      <c r="D42" s="6" t="s">
        <v>44</v>
      </c>
      <c r="E42" s="22">
        <v>1901526.66</v>
      </c>
      <c r="F42" s="16"/>
      <c r="G42" s="27"/>
      <c r="H42" s="1"/>
    </row>
    <row r="43" spans="1:8" x14ac:dyDescent="0.25">
      <c r="A43" s="11"/>
      <c r="B43" s="11"/>
      <c r="C43" s="11" t="s">
        <v>45</v>
      </c>
      <c r="D43" s="6" t="s">
        <v>46</v>
      </c>
      <c r="E43" s="22">
        <v>2052848.72</v>
      </c>
      <c r="F43" s="16"/>
      <c r="G43" s="27"/>
      <c r="H43" s="1"/>
    </row>
    <row r="44" spans="1:8" x14ac:dyDescent="0.25">
      <c r="A44" s="11"/>
      <c r="B44" s="11"/>
      <c r="C44" s="11" t="s">
        <v>47</v>
      </c>
      <c r="D44" s="6" t="s">
        <v>48</v>
      </c>
      <c r="E44" s="22">
        <v>21761</v>
      </c>
      <c r="F44" s="16"/>
      <c r="G44" s="27"/>
      <c r="H44" s="1"/>
    </row>
    <row r="45" spans="1:8" x14ac:dyDescent="0.25">
      <c r="A45" s="11"/>
      <c r="B45" s="11"/>
      <c r="C45" s="11" t="s">
        <v>49</v>
      </c>
      <c r="D45" s="6" t="s">
        <v>50</v>
      </c>
      <c r="E45" s="22">
        <v>8836</v>
      </c>
      <c r="F45" s="16"/>
      <c r="G45" s="27"/>
      <c r="H45" s="1"/>
    </row>
    <row r="46" spans="1:8" x14ac:dyDescent="0.25">
      <c r="A46" s="11"/>
      <c r="B46" s="11"/>
      <c r="C46" s="11"/>
      <c r="D46" s="9" t="s">
        <v>51</v>
      </c>
      <c r="E46" s="22"/>
      <c r="F46" s="67">
        <f>E23+E30+E32+E34+E38</f>
        <v>161932631.92999998</v>
      </c>
      <c r="G46" s="27"/>
      <c r="H46" s="1"/>
    </row>
    <row r="47" spans="1:8" ht="15.75" x14ac:dyDescent="0.25">
      <c r="A47" s="11"/>
      <c r="B47" s="81" t="s">
        <v>36</v>
      </c>
      <c r="C47" s="11"/>
      <c r="D47" s="72" t="s">
        <v>52</v>
      </c>
      <c r="E47" s="85">
        <f>E48+E49</f>
        <v>805319.55999999994</v>
      </c>
      <c r="F47" s="16"/>
      <c r="G47" s="27"/>
      <c r="H47" s="1"/>
    </row>
    <row r="48" spans="1:8" x14ac:dyDescent="0.25">
      <c r="A48" s="11"/>
      <c r="B48" s="11"/>
      <c r="C48" s="11" t="s">
        <v>53</v>
      </c>
      <c r="D48" s="6" t="s">
        <v>54</v>
      </c>
      <c r="E48" s="22">
        <v>788333.33</v>
      </c>
      <c r="F48" s="16"/>
      <c r="G48" s="27"/>
      <c r="H48" s="1"/>
    </row>
    <row r="49" spans="1:8" x14ac:dyDescent="0.25">
      <c r="A49" s="11"/>
      <c r="B49" s="11"/>
      <c r="C49" s="11" t="s">
        <v>55</v>
      </c>
      <c r="D49" s="15" t="s">
        <v>56</v>
      </c>
      <c r="E49" s="22">
        <v>16986.23</v>
      </c>
      <c r="F49" s="16"/>
      <c r="G49" s="27"/>
      <c r="H49" s="1"/>
    </row>
    <row r="50" spans="1:8" x14ac:dyDescent="0.25">
      <c r="A50" s="10"/>
      <c r="B50" s="10"/>
      <c r="C50" s="97"/>
      <c r="D50" s="98" t="s">
        <v>57</v>
      </c>
      <c r="E50" s="96">
        <f>E51+E52</f>
        <v>2699112.65</v>
      </c>
      <c r="F50" s="16"/>
      <c r="G50" s="21"/>
      <c r="H50" s="2"/>
    </row>
    <row r="51" spans="1:8" x14ac:dyDescent="0.25">
      <c r="A51" s="10"/>
      <c r="B51" s="20"/>
      <c r="C51" s="20" t="s">
        <v>58</v>
      </c>
      <c r="D51" s="15" t="s">
        <v>59</v>
      </c>
      <c r="E51" s="22">
        <v>6070</v>
      </c>
      <c r="F51" s="16"/>
      <c r="G51" s="27"/>
      <c r="H51" s="2"/>
    </row>
    <row r="52" spans="1:8" x14ac:dyDescent="0.25">
      <c r="A52" s="10"/>
      <c r="B52" s="20"/>
      <c r="C52" s="20" t="s">
        <v>60</v>
      </c>
      <c r="D52" s="25" t="s">
        <v>61</v>
      </c>
      <c r="E52" s="22">
        <v>2693042.65</v>
      </c>
      <c r="F52" s="16"/>
      <c r="G52" s="27"/>
      <c r="H52" s="2"/>
    </row>
    <row r="53" spans="1:8" x14ac:dyDescent="0.25">
      <c r="A53" s="10"/>
      <c r="B53" s="10"/>
      <c r="C53" s="97"/>
      <c r="D53" s="98" t="s">
        <v>62</v>
      </c>
      <c r="E53" s="96">
        <f>E54+E55+E56+E57</f>
        <v>897027.95</v>
      </c>
      <c r="F53" s="16"/>
      <c r="G53" s="21"/>
      <c r="H53" s="2"/>
    </row>
    <row r="54" spans="1:8" x14ac:dyDescent="0.25">
      <c r="A54" s="12"/>
      <c r="B54" s="12"/>
      <c r="C54" s="12" t="s">
        <v>63</v>
      </c>
      <c r="D54" s="15" t="s">
        <v>64</v>
      </c>
      <c r="E54" s="22">
        <v>611122.28</v>
      </c>
      <c r="F54" s="16"/>
      <c r="G54" s="27"/>
      <c r="H54" s="2"/>
    </row>
    <row r="55" spans="1:8" s="1" customFormat="1" x14ac:dyDescent="0.25">
      <c r="A55" s="12"/>
      <c r="B55" s="12"/>
      <c r="C55" s="12" t="s">
        <v>194</v>
      </c>
      <c r="D55" s="15" t="s">
        <v>195</v>
      </c>
      <c r="E55" s="22">
        <v>0</v>
      </c>
      <c r="F55" s="16"/>
      <c r="G55" s="27"/>
      <c r="H55" s="2"/>
    </row>
    <row r="56" spans="1:8" s="1" customFormat="1" x14ac:dyDescent="0.25">
      <c r="A56" s="12"/>
      <c r="B56" s="12"/>
      <c r="C56" s="12" t="s">
        <v>206</v>
      </c>
      <c r="D56" s="15" t="s">
        <v>207</v>
      </c>
      <c r="E56" s="22">
        <v>283955.67</v>
      </c>
      <c r="F56" s="16"/>
      <c r="G56" s="27"/>
      <c r="H56" s="2"/>
    </row>
    <row r="57" spans="1:8" x14ac:dyDescent="0.25">
      <c r="A57" s="12"/>
      <c r="B57" s="12"/>
      <c r="C57" s="20" t="s">
        <v>65</v>
      </c>
      <c r="D57" s="25" t="s">
        <v>66</v>
      </c>
      <c r="E57" s="22">
        <v>1950</v>
      </c>
      <c r="F57" s="16"/>
      <c r="G57" s="27"/>
      <c r="H57" s="2"/>
    </row>
    <row r="58" spans="1:8" x14ac:dyDescent="0.25">
      <c r="A58" s="10"/>
      <c r="B58" s="10"/>
      <c r="C58" s="97"/>
      <c r="D58" s="98" t="s">
        <v>67</v>
      </c>
      <c r="E58" s="96">
        <f>E59+E60+E61+E62</f>
        <v>6510539.1099999994</v>
      </c>
      <c r="F58" s="16"/>
      <c r="G58" s="21"/>
      <c r="H58" s="2"/>
    </row>
    <row r="59" spans="1:8" x14ac:dyDescent="0.25">
      <c r="A59" s="10"/>
      <c r="B59" s="10"/>
      <c r="C59" s="20" t="s">
        <v>68</v>
      </c>
      <c r="D59" s="15" t="s">
        <v>69</v>
      </c>
      <c r="E59" s="22">
        <v>63000</v>
      </c>
      <c r="F59" s="16"/>
      <c r="G59" s="21"/>
      <c r="H59" s="2"/>
    </row>
    <row r="60" spans="1:8" s="1" customFormat="1" x14ac:dyDescent="0.25">
      <c r="A60" s="10"/>
      <c r="B60" s="10"/>
      <c r="C60" s="20" t="s">
        <v>223</v>
      </c>
      <c r="D60" s="15" t="s">
        <v>224</v>
      </c>
      <c r="E60" s="22">
        <v>60180</v>
      </c>
      <c r="F60" s="16"/>
      <c r="G60" s="21"/>
      <c r="H60" s="2"/>
    </row>
    <row r="61" spans="1:8" x14ac:dyDescent="0.25">
      <c r="A61" s="12"/>
      <c r="B61" s="12"/>
      <c r="C61" s="20" t="s">
        <v>70</v>
      </c>
      <c r="D61" s="25" t="s">
        <v>71</v>
      </c>
      <c r="E61" s="22">
        <v>1993152.31</v>
      </c>
      <c r="F61" s="16"/>
      <c r="G61" s="27"/>
      <c r="H61" s="2"/>
    </row>
    <row r="62" spans="1:8" x14ac:dyDescent="0.25">
      <c r="A62" s="12"/>
      <c r="B62" s="12"/>
      <c r="C62" s="20" t="s">
        <v>72</v>
      </c>
      <c r="D62" s="25" t="s">
        <v>73</v>
      </c>
      <c r="E62" s="22">
        <v>4394206.8</v>
      </c>
      <c r="F62" s="16"/>
      <c r="G62" s="27"/>
      <c r="H62" s="2"/>
    </row>
    <row r="63" spans="1:8" x14ac:dyDescent="0.25">
      <c r="A63" s="10"/>
      <c r="B63" s="10"/>
      <c r="C63" s="97"/>
      <c r="D63" s="98" t="s">
        <v>74</v>
      </c>
      <c r="E63" s="96">
        <f>E64+E65</f>
        <v>17757143.059999999</v>
      </c>
      <c r="F63" s="18"/>
      <c r="G63" s="50"/>
      <c r="H63" s="23"/>
    </row>
    <row r="64" spans="1:8" x14ac:dyDescent="0.25">
      <c r="A64" s="12"/>
      <c r="B64" s="12"/>
      <c r="C64" s="20" t="s">
        <v>75</v>
      </c>
      <c r="D64" s="25" t="s">
        <v>76</v>
      </c>
      <c r="E64" s="22">
        <v>14325742.74</v>
      </c>
      <c r="F64" s="16"/>
      <c r="G64" s="27"/>
      <c r="H64" s="2"/>
    </row>
    <row r="65" spans="1:8" x14ac:dyDescent="0.25">
      <c r="A65" s="12"/>
      <c r="B65" s="12"/>
      <c r="C65" s="20" t="s">
        <v>77</v>
      </c>
      <c r="D65" s="25" t="s">
        <v>78</v>
      </c>
      <c r="E65" s="22">
        <v>3431400.32</v>
      </c>
      <c r="F65" s="16"/>
      <c r="G65" s="27"/>
      <c r="H65" s="1"/>
    </row>
    <row r="66" spans="1:8" x14ac:dyDescent="0.25">
      <c r="A66" s="10"/>
      <c r="B66" s="10"/>
      <c r="C66" s="97"/>
      <c r="D66" s="98" t="s">
        <v>79</v>
      </c>
      <c r="E66" s="96">
        <f>E67+E68+E69+E70+E71+E72+E73</f>
        <v>25136784.16</v>
      </c>
      <c r="F66" s="16"/>
      <c r="G66" s="27"/>
      <c r="H66" s="1"/>
    </row>
    <row r="67" spans="1:8" s="1" customFormat="1" x14ac:dyDescent="0.25">
      <c r="A67" s="10"/>
      <c r="B67" s="10"/>
      <c r="C67" s="20" t="s">
        <v>196</v>
      </c>
      <c r="D67" s="87" t="s">
        <v>197</v>
      </c>
      <c r="E67" s="88">
        <v>0</v>
      </c>
      <c r="F67" s="16"/>
      <c r="G67" s="27"/>
    </row>
    <row r="68" spans="1:8" x14ac:dyDescent="0.25">
      <c r="A68" s="12"/>
      <c r="B68" s="12"/>
      <c r="C68" s="20" t="s">
        <v>80</v>
      </c>
      <c r="D68" s="15" t="s">
        <v>81</v>
      </c>
      <c r="E68" s="22">
        <v>0</v>
      </c>
      <c r="F68" s="16"/>
      <c r="G68" s="27"/>
      <c r="H68" s="1"/>
    </row>
    <row r="69" spans="1:8" x14ac:dyDescent="0.25">
      <c r="A69" s="12"/>
      <c r="B69" s="12"/>
      <c r="C69" s="20" t="s">
        <v>82</v>
      </c>
      <c r="D69" s="25" t="s">
        <v>83</v>
      </c>
      <c r="E69" s="22">
        <v>264296</v>
      </c>
      <c r="F69" s="16"/>
      <c r="G69" s="27"/>
      <c r="H69" s="1"/>
    </row>
    <row r="70" spans="1:8" x14ac:dyDescent="0.25">
      <c r="A70" s="12"/>
      <c r="B70" s="12"/>
      <c r="C70" s="20" t="s">
        <v>84</v>
      </c>
      <c r="D70" s="25" t="s">
        <v>85</v>
      </c>
      <c r="E70" s="22">
        <v>14414819.869999999</v>
      </c>
      <c r="F70" s="16"/>
      <c r="G70" s="27"/>
      <c r="H70" s="1"/>
    </row>
    <row r="71" spans="1:8" x14ac:dyDescent="0.25">
      <c r="A71" s="12"/>
      <c r="B71" s="12"/>
      <c r="C71" s="20" t="s">
        <v>86</v>
      </c>
      <c r="D71" s="25" t="s">
        <v>87</v>
      </c>
      <c r="E71" s="22">
        <v>10240380.33</v>
      </c>
      <c r="F71" s="16"/>
      <c r="G71" s="27"/>
      <c r="H71" s="1"/>
    </row>
    <row r="72" spans="1:8" x14ac:dyDescent="0.25">
      <c r="A72" s="12"/>
      <c r="B72" s="12"/>
      <c r="C72" s="20" t="s">
        <v>88</v>
      </c>
      <c r="D72" s="25" t="s">
        <v>89</v>
      </c>
      <c r="E72" s="22">
        <v>217287.96</v>
      </c>
      <c r="F72" s="16"/>
      <c r="G72" s="27"/>
      <c r="H72" s="1"/>
    </row>
    <row r="73" spans="1:8" s="1" customFormat="1" x14ac:dyDescent="0.25">
      <c r="A73" s="12"/>
      <c r="B73" s="12"/>
      <c r="C73" s="20" t="s">
        <v>214</v>
      </c>
      <c r="D73" s="25" t="s">
        <v>215</v>
      </c>
      <c r="E73" s="22">
        <v>0</v>
      </c>
      <c r="F73" s="16"/>
      <c r="G73" s="27"/>
    </row>
    <row r="74" spans="1:8" x14ac:dyDescent="0.25">
      <c r="A74" s="12"/>
      <c r="B74" s="12"/>
      <c r="C74" s="12"/>
      <c r="D74" s="9" t="s">
        <v>90</v>
      </c>
      <c r="E74" s="22"/>
      <c r="F74" s="67">
        <f>E47+E50+E53+E58+E63+E66</f>
        <v>53805926.489999995</v>
      </c>
      <c r="G74" s="27"/>
      <c r="H74" s="1"/>
    </row>
    <row r="75" spans="1:8" ht="15.75" x14ac:dyDescent="0.25">
      <c r="A75" s="39" t="s">
        <v>91</v>
      </c>
      <c r="B75" s="80" t="s">
        <v>92</v>
      </c>
      <c r="C75" s="41"/>
      <c r="D75" s="40" t="s">
        <v>93</v>
      </c>
      <c r="E75" s="38"/>
      <c r="F75" s="16"/>
      <c r="G75" s="27"/>
      <c r="H75" s="1"/>
    </row>
    <row r="76" spans="1:8" x14ac:dyDescent="0.25">
      <c r="A76" s="10"/>
      <c r="B76" s="10"/>
      <c r="C76" s="97"/>
      <c r="D76" s="98" t="s">
        <v>94</v>
      </c>
      <c r="E76" s="96">
        <f>E77+E78</f>
        <v>3867906.3899999997</v>
      </c>
      <c r="F76" s="16"/>
      <c r="G76" s="27"/>
      <c r="H76" s="1"/>
    </row>
    <row r="77" spans="1:8" x14ac:dyDescent="0.25">
      <c r="A77" s="12"/>
      <c r="B77" s="12"/>
      <c r="C77" s="20" t="s">
        <v>95</v>
      </c>
      <c r="D77" s="15" t="s">
        <v>96</v>
      </c>
      <c r="E77" s="22">
        <v>3694867.05</v>
      </c>
      <c r="F77" s="16"/>
      <c r="G77" s="2"/>
      <c r="H77" s="1"/>
    </row>
    <row r="78" spans="1:8" x14ac:dyDescent="0.25">
      <c r="A78" s="12"/>
      <c r="B78" s="12"/>
      <c r="C78" s="20" t="s">
        <v>97</v>
      </c>
      <c r="D78" s="15" t="s">
        <v>98</v>
      </c>
      <c r="E78" s="22">
        <v>173039.34</v>
      </c>
      <c r="F78" s="16"/>
      <c r="G78" s="2"/>
      <c r="H78" s="1"/>
    </row>
    <row r="79" spans="1:8" x14ac:dyDescent="0.25">
      <c r="A79" s="10"/>
      <c r="B79" s="10"/>
      <c r="C79" s="97"/>
      <c r="D79" s="98" t="s">
        <v>99</v>
      </c>
      <c r="E79" s="96">
        <f>E80+E81</f>
        <v>614831.6</v>
      </c>
      <c r="F79" s="18"/>
      <c r="G79" s="23"/>
      <c r="H79" s="23"/>
    </row>
    <row r="80" spans="1:8" s="1" customFormat="1" x14ac:dyDescent="0.25">
      <c r="A80" s="10"/>
      <c r="B80" s="10"/>
      <c r="C80" s="20" t="s">
        <v>198</v>
      </c>
      <c r="D80" s="87" t="s">
        <v>199</v>
      </c>
      <c r="E80" s="88">
        <v>33882.199999999997</v>
      </c>
      <c r="F80" s="18"/>
      <c r="G80" s="23"/>
      <c r="H80" s="23"/>
    </row>
    <row r="81" spans="1:8" x14ac:dyDescent="0.25">
      <c r="A81" s="12"/>
      <c r="B81" s="12"/>
      <c r="C81" s="20" t="s">
        <v>100</v>
      </c>
      <c r="D81" s="25" t="s">
        <v>101</v>
      </c>
      <c r="E81" s="22">
        <v>580949.4</v>
      </c>
      <c r="F81" s="16"/>
      <c r="G81" s="2"/>
      <c r="H81" s="2"/>
    </row>
    <row r="82" spans="1:8" x14ac:dyDescent="0.25">
      <c r="A82" s="10"/>
      <c r="B82" s="10"/>
      <c r="C82" s="97"/>
      <c r="D82" s="98" t="s">
        <v>102</v>
      </c>
      <c r="E82" s="99">
        <f>E83+E84+E85+E86+E87</f>
        <v>70129650.909999996</v>
      </c>
      <c r="F82" s="16"/>
      <c r="G82" s="27"/>
      <c r="H82" s="2"/>
    </row>
    <row r="83" spans="1:8" x14ac:dyDescent="0.25">
      <c r="A83" s="10"/>
      <c r="B83" s="10"/>
      <c r="C83" s="20" t="s">
        <v>103</v>
      </c>
      <c r="D83" s="15" t="s">
        <v>104</v>
      </c>
      <c r="E83" s="22">
        <v>76511.199999999997</v>
      </c>
      <c r="F83" s="16"/>
      <c r="G83" s="27"/>
      <c r="H83" s="2"/>
    </row>
    <row r="84" spans="1:8" x14ac:dyDescent="0.25">
      <c r="A84" s="12"/>
      <c r="B84" s="12"/>
      <c r="C84" s="20" t="s">
        <v>105</v>
      </c>
      <c r="D84" s="15" t="s">
        <v>106</v>
      </c>
      <c r="E84" s="22">
        <v>629678.23</v>
      </c>
      <c r="F84" s="16"/>
      <c r="G84" s="27"/>
      <c r="H84" s="2"/>
    </row>
    <row r="85" spans="1:8" x14ac:dyDescent="0.25">
      <c r="A85" s="12"/>
      <c r="B85" s="12"/>
      <c r="C85" s="20" t="s">
        <v>107</v>
      </c>
      <c r="D85" s="25" t="s">
        <v>108</v>
      </c>
      <c r="E85" s="22">
        <v>256546.22</v>
      </c>
      <c r="F85" s="16"/>
      <c r="G85" s="27"/>
      <c r="H85" s="2"/>
    </row>
    <row r="86" spans="1:8" x14ac:dyDescent="0.25">
      <c r="A86" s="12"/>
      <c r="B86" s="12"/>
      <c r="C86" s="20" t="s">
        <v>109</v>
      </c>
      <c r="D86" s="25" t="s">
        <v>110</v>
      </c>
      <c r="E86" s="22">
        <v>8515.26</v>
      </c>
      <c r="F86" s="16"/>
      <c r="G86" s="27"/>
      <c r="H86" s="2"/>
    </row>
    <row r="87" spans="1:8" x14ac:dyDescent="0.25">
      <c r="A87" s="12"/>
      <c r="B87" s="12"/>
      <c r="C87" s="20" t="s">
        <v>111</v>
      </c>
      <c r="D87" s="25" t="s">
        <v>112</v>
      </c>
      <c r="E87" s="22">
        <v>69158400</v>
      </c>
      <c r="F87" s="16"/>
      <c r="G87" s="27"/>
      <c r="H87" s="2"/>
    </row>
    <row r="88" spans="1:8" x14ac:dyDescent="0.25">
      <c r="A88" s="12"/>
      <c r="B88" s="10"/>
      <c r="C88" s="97"/>
      <c r="D88" s="98" t="s">
        <v>113</v>
      </c>
      <c r="E88" s="96">
        <f>E89</f>
        <v>19864.79</v>
      </c>
      <c r="F88" s="16"/>
      <c r="G88" s="27"/>
      <c r="H88" s="2"/>
    </row>
    <row r="89" spans="1:8" x14ac:dyDescent="0.25">
      <c r="A89" s="12"/>
      <c r="B89" s="12"/>
      <c r="C89" s="20" t="s">
        <v>114</v>
      </c>
      <c r="D89" s="25" t="s">
        <v>115</v>
      </c>
      <c r="E89" s="22">
        <v>19864.79</v>
      </c>
      <c r="F89" s="16"/>
      <c r="G89" s="27"/>
      <c r="H89" s="2"/>
    </row>
    <row r="90" spans="1:8" x14ac:dyDescent="0.25">
      <c r="A90" s="12"/>
      <c r="B90" s="12"/>
      <c r="C90" s="100"/>
      <c r="D90" s="98" t="s">
        <v>116</v>
      </c>
      <c r="E90" s="96">
        <f>E91+E92+E93+E94</f>
        <v>394895.19</v>
      </c>
      <c r="F90" s="16"/>
      <c r="G90" s="27"/>
      <c r="H90" s="2"/>
    </row>
    <row r="91" spans="1:8" s="1" customFormat="1" x14ac:dyDescent="0.25">
      <c r="A91" s="12"/>
      <c r="B91" s="12"/>
      <c r="C91" s="12" t="s">
        <v>190</v>
      </c>
      <c r="D91" s="25" t="s">
        <v>191</v>
      </c>
      <c r="E91" s="86">
        <v>18437.5</v>
      </c>
      <c r="F91" s="16"/>
      <c r="G91" s="27"/>
      <c r="H91" s="2"/>
    </row>
    <row r="92" spans="1:8" x14ac:dyDescent="0.25">
      <c r="A92" s="12"/>
      <c r="B92" s="12"/>
      <c r="C92" s="20" t="s">
        <v>117</v>
      </c>
      <c r="D92" s="25" t="s">
        <v>118</v>
      </c>
      <c r="E92" s="22">
        <v>246339.94</v>
      </c>
      <c r="F92" s="16"/>
      <c r="G92" s="27"/>
      <c r="H92" s="2"/>
    </row>
    <row r="93" spans="1:8" x14ac:dyDescent="0.25">
      <c r="A93" s="12"/>
      <c r="B93" s="12"/>
      <c r="C93" s="20" t="s">
        <v>119</v>
      </c>
      <c r="D93" s="25" t="s">
        <v>120</v>
      </c>
      <c r="E93" s="22">
        <v>0</v>
      </c>
      <c r="F93" s="16"/>
      <c r="G93" s="27"/>
      <c r="H93" s="2"/>
    </row>
    <row r="94" spans="1:8" x14ac:dyDescent="0.25">
      <c r="A94" s="12"/>
      <c r="B94" s="12"/>
      <c r="C94" s="20" t="s">
        <v>121</v>
      </c>
      <c r="D94" s="25" t="s">
        <v>122</v>
      </c>
      <c r="E94" s="22">
        <v>130117.75</v>
      </c>
      <c r="F94" s="16"/>
      <c r="G94" s="27"/>
      <c r="H94" s="2"/>
    </row>
    <row r="95" spans="1:8" x14ac:dyDescent="0.25">
      <c r="A95" s="12"/>
      <c r="B95" s="10"/>
      <c r="C95" s="100"/>
      <c r="D95" s="98" t="s">
        <v>123</v>
      </c>
      <c r="E95" s="96">
        <f>E96+E97+E98</f>
        <v>141900.03999999998</v>
      </c>
      <c r="F95" s="16"/>
      <c r="G95" s="27"/>
      <c r="H95" s="2"/>
    </row>
    <row r="96" spans="1:8" x14ac:dyDescent="0.25">
      <c r="A96" s="20"/>
      <c r="B96" s="20"/>
      <c r="C96" s="20" t="s">
        <v>124</v>
      </c>
      <c r="D96" s="25" t="s">
        <v>125</v>
      </c>
      <c r="E96" s="22">
        <v>0</v>
      </c>
      <c r="F96" s="16"/>
      <c r="G96" s="27"/>
      <c r="H96" s="2"/>
    </row>
    <row r="97" spans="1:9" x14ac:dyDescent="0.25">
      <c r="A97" s="20"/>
      <c r="B97" s="20"/>
      <c r="C97" s="20" t="s">
        <v>126</v>
      </c>
      <c r="D97" s="25" t="s">
        <v>127</v>
      </c>
      <c r="E97" s="22">
        <v>22892</v>
      </c>
      <c r="F97" s="16"/>
      <c r="G97" s="27"/>
      <c r="H97" s="2"/>
    </row>
    <row r="98" spans="1:9" x14ac:dyDescent="0.25">
      <c r="A98" s="12"/>
      <c r="B98" s="12"/>
      <c r="C98" s="20" t="s">
        <v>128</v>
      </c>
      <c r="D98" s="25" t="s">
        <v>129</v>
      </c>
      <c r="E98" s="22">
        <v>119008.04</v>
      </c>
      <c r="F98" s="16"/>
      <c r="G98" s="27"/>
      <c r="H98" s="2"/>
    </row>
    <row r="99" spans="1:9" ht="26.25" customHeight="1" x14ac:dyDescent="0.25">
      <c r="A99" s="12"/>
      <c r="B99" s="12"/>
      <c r="C99" s="20"/>
      <c r="D99" s="73" t="s">
        <v>130</v>
      </c>
      <c r="E99" s="85">
        <f>E100+E101</f>
        <v>3515119.59</v>
      </c>
      <c r="F99" s="16"/>
      <c r="G99" s="27"/>
      <c r="H99" s="2"/>
    </row>
    <row r="100" spans="1:9" ht="16.5" customHeight="1" x14ac:dyDescent="0.25">
      <c r="A100" s="12"/>
      <c r="B100" s="12"/>
      <c r="C100" s="20" t="s">
        <v>131</v>
      </c>
      <c r="D100" s="84" t="s">
        <v>132</v>
      </c>
      <c r="E100" s="22">
        <v>3404722</v>
      </c>
      <c r="F100" s="16"/>
      <c r="G100" s="27"/>
      <c r="H100" s="2"/>
    </row>
    <row r="101" spans="1:9" ht="16.5" customHeight="1" x14ac:dyDescent="0.25">
      <c r="A101" s="12"/>
      <c r="B101" s="12"/>
      <c r="C101" s="20" t="s">
        <v>133</v>
      </c>
      <c r="D101" s="84" t="s">
        <v>134</v>
      </c>
      <c r="E101" s="22">
        <v>110397.59</v>
      </c>
      <c r="F101" s="16"/>
      <c r="G101" s="27"/>
      <c r="H101" s="2"/>
    </row>
    <row r="102" spans="1:9" ht="18" customHeight="1" x14ac:dyDescent="0.25">
      <c r="A102" s="10"/>
      <c r="B102" s="10"/>
      <c r="C102" s="97"/>
      <c r="D102" s="98" t="s">
        <v>135</v>
      </c>
      <c r="E102" s="96">
        <f>E103+E104+E105+E106+E107+E108+E109</f>
        <v>9141832.7599999979</v>
      </c>
      <c r="F102" s="16"/>
      <c r="G102" s="27"/>
      <c r="H102" s="2"/>
    </row>
    <row r="103" spans="1:9" x14ac:dyDescent="0.25">
      <c r="A103" s="12"/>
      <c r="B103" s="12"/>
      <c r="C103" s="20" t="s">
        <v>136</v>
      </c>
      <c r="D103" s="15" t="s">
        <v>137</v>
      </c>
      <c r="E103" s="22">
        <v>418095.14</v>
      </c>
      <c r="F103" s="16"/>
      <c r="G103" s="27"/>
      <c r="H103" s="2"/>
      <c r="I103" s="1"/>
    </row>
    <row r="104" spans="1:9" x14ac:dyDescent="0.25">
      <c r="A104" s="12"/>
      <c r="B104" s="12"/>
      <c r="C104" s="20" t="s">
        <v>138</v>
      </c>
      <c r="D104" s="25" t="s">
        <v>139</v>
      </c>
      <c r="E104" s="22">
        <v>2522535.0299999998</v>
      </c>
      <c r="F104" s="16"/>
      <c r="G104" s="27"/>
      <c r="H104" s="2"/>
      <c r="I104" s="1"/>
    </row>
    <row r="105" spans="1:9" s="1" customFormat="1" x14ac:dyDescent="0.25">
      <c r="A105" s="12"/>
      <c r="B105" s="12"/>
      <c r="C105" s="20" t="s">
        <v>208</v>
      </c>
      <c r="D105" s="25" t="s">
        <v>209</v>
      </c>
      <c r="E105" s="22">
        <v>215755.01</v>
      </c>
      <c r="F105" s="16"/>
      <c r="G105" s="27"/>
      <c r="H105" s="2"/>
    </row>
    <row r="106" spans="1:9" x14ac:dyDescent="0.25">
      <c r="A106" s="12"/>
      <c r="B106" s="12"/>
      <c r="C106" s="20" t="s">
        <v>140</v>
      </c>
      <c r="D106" s="25" t="s">
        <v>141</v>
      </c>
      <c r="E106" s="22">
        <v>44080.31</v>
      </c>
      <c r="F106" s="16"/>
      <c r="G106" s="27"/>
      <c r="H106" s="2"/>
      <c r="I106" s="1"/>
    </row>
    <row r="107" spans="1:9" x14ac:dyDescent="0.25">
      <c r="A107" s="12"/>
      <c r="B107" s="12"/>
      <c r="C107" s="20" t="s">
        <v>142</v>
      </c>
      <c r="D107" s="15" t="s">
        <v>143</v>
      </c>
      <c r="E107" s="22">
        <v>281758.78000000003</v>
      </c>
      <c r="F107" s="16"/>
      <c r="G107" s="27"/>
      <c r="H107" s="2"/>
      <c r="I107" s="1"/>
    </row>
    <row r="108" spans="1:9" s="1" customFormat="1" x14ac:dyDescent="0.25">
      <c r="A108" s="12"/>
      <c r="B108" s="12"/>
      <c r="C108" s="20" t="s">
        <v>192</v>
      </c>
      <c r="D108" s="15" t="s">
        <v>193</v>
      </c>
      <c r="E108" s="22">
        <v>668197.22</v>
      </c>
      <c r="F108" s="16"/>
      <c r="G108" s="27"/>
      <c r="H108" s="2"/>
    </row>
    <row r="109" spans="1:9" x14ac:dyDescent="0.25">
      <c r="A109" s="12"/>
      <c r="B109" s="12"/>
      <c r="C109" s="20" t="s">
        <v>144</v>
      </c>
      <c r="D109" s="15" t="s">
        <v>145</v>
      </c>
      <c r="E109" s="22">
        <v>4991411.2699999996</v>
      </c>
      <c r="F109" s="16"/>
      <c r="G109" s="27"/>
      <c r="H109" s="2"/>
      <c r="I109" s="1"/>
    </row>
    <row r="110" spans="1:9" x14ac:dyDescent="0.25">
      <c r="A110" s="12"/>
      <c r="B110" s="12"/>
      <c r="C110" s="12"/>
      <c r="D110" s="9" t="s">
        <v>146</v>
      </c>
      <c r="E110" s="31"/>
      <c r="F110" s="67">
        <f>E76+E79+E82+E88+E90+E95+E99+E102</f>
        <v>87826001.270000011</v>
      </c>
      <c r="G110" s="27"/>
      <c r="H110" s="2"/>
      <c r="I110" s="1"/>
    </row>
    <row r="111" spans="1:9" ht="15.75" x14ac:dyDescent="0.25">
      <c r="A111" s="54"/>
      <c r="B111" s="58" t="s">
        <v>147</v>
      </c>
      <c r="C111" s="58"/>
      <c r="D111" s="59" t="s">
        <v>148</v>
      </c>
      <c r="E111" s="60">
        <f>E112+E113</f>
        <v>2484951</v>
      </c>
      <c r="F111" s="67">
        <f>E111</f>
        <v>2484951</v>
      </c>
      <c r="G111" s="61"/>
      <c r="H111" s="61"/>
      <c r="I111" s="1"/>
    </row>
    <row r="112" spans="1:9" x14ac:dyDescent="0.25">
      <c r="A112" s="12"/>
      <c r="B112" s="12"/>
      <c r="C112" s="20" t="s">
        <v>149</v>
      </c>
      <c r="D112" s="9" t="s">
        <v>150</v>
      </c>
      <c r="E112" s="31">
        <v>2284951</v>
      </c>
      <c r="F112" s="16"/>
      <c r="G112" s="27"/>
      <c r="H112" s="2"/>
      <c r="I112" s="1"/>
    </row>
    <row r="113" spans="1:9" x14ac:dyDescent="0.25">
      <c r="A113" s="12"/>
      <c r="B113" s="12"/>
      <c r="C113" s="20" t="s">
        <v>228</v>
      </c>
      <c r="D113" s="9" t="s">
        <v>229</v>
      </c>
      <c r="E113" s="31">
        <v>200000</v>
      </c>
      <c r="F113" s="16"/>
      <c r="G113" s="27"/>
      <c r="H113" s="2"/>
      <c r="I113" s="1"/>
    </row>
    <row r="114" spans="1:9" x14ac:dyDescent="0.25">
      <c r="A114" s="12"/>
      <c r="B114" s="12"/>
      <c r="C114" s="12"/>
      <c r="D114" s="9"/>
      <c r="E114" s="31"/>
      <c r="F114" s="16"/>
      <c r="G114" s="27"/>
      <c r="H114" s="2"/>
      <c r="I114" s="1"/>
    </row>
    <row r="115" spans="1:9" ht="15.75" x14ac:dyDescent="0.25">
      <c r="A115" s="39" t="s">
        <v>151</v>
      </c>
      <c r="B115" s="80" t="s">
        <v>152</v>
      </c>
      <c r="C115" s="41"/>
      <c r="D115" s="40" t="s">
        <v>153</v>
      </c>
      <c r="E115" s="38">
        <f>E116</f>
        <v>6597871.4900000002</v>
      </c>
      <c r="F115" s="16"/>
      <c r="G115" s="27"/>
      <c r="H115" s="2"/>
      <c r="I115" s="1"/>
    </row>
    <row r="116" spans="1:9" x14ac:dyDescent="0.25">
      <c r="A116" s="12"/>
      <c r="B116" s="10"/>
      <c r="C116" s="100"/>
      <c r="D116" s="98" t="s">
        <v>154</v>
      </c>
      <c r="E116" s="96">
        <f>E117+E118+E119+E120+E121+E122+E123+E125+E126+E127+E128+E129+E124</f>
        <v>6597871.4900000002</v>
      </c>
      <c r="F116" s="16"/>
      <c r="G116" s="27"/>
      <c r="H116" s="30"/>
      <c r="I116" s="1"/>
    </row>
    <row r="117" spans="1:9" x14ac:dyDescent="0.25">
      <c r="A117" s="12"/>
      <c r="B117" s="12"/>
      <c r="C117" s="20" t="s">
        <v>155</v>
      </c>
      <c r="D117" s="15" t="s">
        <v>156</v>
      </c>
      <c r="E117" s="22">
        <v>1318071.94</v>
      </c>
      <c r="F117" s="16"/>
      <c r="G117" s="27"/>
      <c r="H117" s="30"/>
      <c r="I117" s="1"/>
    </row>
    <row r="118" spans="1:9" x14ac:dyDescent="0.25">
      <c r="A118" s="12"/>
      <c r="B118" s="12"/>
      <c r="C118" s="20" t="s">
        <v>157</v>
      </c>
      <c r="D118" s="15" t="s">
        <v>158</v>
      </c>
      <c r="E118" s="22">
        <v>2143718.04</v>
      </c>
      <c r="F118" s="16"/>
      <c r="G118" s="27"/>
      <c r="H118" s="30"/>
      <c r="I118" s="1"/>
    </row>
    <row r="119" spans="1:9" x14ac:dyDescent="0.25">
      <c r="A119" s="12"/>
      <c r="B119" s="12"/>
      <c r="C119" s="20" t="s">
        <v>159</v>
      </c>
      <c r="D119" s="15" t="s">
        <v>160</v>
      </c>
      <c r="E119" s="22">
        <v>110785.75</v>
      </c>
      <c r="F119" s="16"/>
      <c r="G119" s="27"/>
      <c r="H119" s="30"/>
      <c r="I119" s="1"/>
    </row>
    <row r="120" spans="1:9" s="1" customFormat="1" x14ac:dyDescent="0.25">
      <c r="A120" s="12"/>
      <c r="B120" s="12"/>
      <c r="C120" s="20" t="s">
        <v>218</v>
      </c>
      <c r="D120" s="15" t="s">
        <v>219</v>
      </c>
      <c r="E120" s="22">
        <v>60098.23</v>
      </c>
      <c r="F120" s="16"/>
      <c r="G120" s="27"/>
      <c r="H120" s="30"/>
    </row>
    <row r="121" spans="1:9" s="1" customFormat="1" x14ac:dyDescent="0.25">
      <c r="A121" s="12"/>
      <c r="B121" s="12"/>
      <c r="C121" s="20" t="s">
        <v>200</v>
      </c>
      <c r="D121" s="15" t="s">
        <v>201</v>
      </c>
      <c r="E121" s="22">
        <v>0</v>
      </c>
      <c r="F121" s="16"/>
      <c r="G121" s="27"/>
      <c r="H121" s="30"/>
    </row>
    <row r="122" spans="1:9" x14ac:dyDescent="0.25">
      <c r="A122" s="12"/>
      <c r="B122" s="12"/>
      <c r="C122" s="20" t="s">
        <v>212</v>
      </c>
      <c r="D122" s="15" t="s">
        <v>213</v>
      </c>
      <c r="E122" s="22">
        <v>0</v>
      </c>
      <c r="F122" s="16"/>
      <c r="G122" s="27"/>
      <c r="H122" s="30"/>
      <c r="I122" s="1"/>
    </row>
    <row r="123" spans="1:9" x14ac:dyDescent="0.25">
      <c r="A123" s="12"/>
      <c r="B123" s="12"/>
      <c r="C123" s="20" t="s">
        <v>161</v>
      </c>
      <c r="D123" s="15" t="s">
        <v>162</v>
      </c>
      <c r="E123" s="22"/>
      <c r="F123" s="16"/>
      <c r="G123" s="27"/>
      <c r="H123" s="30"/>
      <c r="I123" s="1"/>
    </row>
    <row r="124" spans="1:9" s="1" customFormat="1" x14ac:dyDescent="0.25">
      <c r="A124" s="12"/>
      <c r="B124" s="12"/>
      <c r="C124" s="20" t="s">
        <v>230</v>
      </c>
      <c r="D124" s="15" t="s">
        <v>231</v>
      </c>
      <c r="E124" s="22">
        <v>9609</v>
      </c>
      <c r="F124" s="16"/>
      <c r="G124" s="27"/>
      <c r="H124" s="30"/>
    </row>
    <row r="125" spans="1:9" x14ac:dyDescent="0.25">
      <c r="A125" s="12"/>
      <c r="B125" s="12"/>
      <c r="C125" s="20" t="s">
        <v>163</v>
      </c>
      <c r="D125" s="15" t="s">
        <v>164</v>
      </c>
      <c r="E125" s="22">
        <v>0</v>
      </c>
      <c r="F125" s="16"/>
      <c r="G125" s="27"/>
      <c r="H125" s="30"/>
      <c r="I125" s="1"/>
    </row>
    <row r="126" spans="1:9" x14ac:dyDescent="0.25">
      <c r="A126" s="12"/>
      <c r="B126" s="12"/>
      <c r="C126" s="20" t="s">
        <v>165</v>
      </c>
      <c r="D126" s="15" t="s">
        <v>166</v>
      </c>
      <c r="E126" s="22">
        <v>0</v>
      </c>
      <c r="F126" s="16"/>
      <c r="G126" s="27"/>
      <c r="H126" s="30"/>
      <c r="I126" s="1"/>
    </row>
    <row r="127" spans="1:9" s="1" customFormat="1" x14ac:dyDescent="0.25">
      <c r="A127" s="12"/>
      <c r="B127" s="12"/>
      <c r="C127" s="20" t="s">
        <v>216</v>
      </c>
      <c r="D127" s="15" t="s">
        <v>217</v>
      </c>
      <c r="E127" s="22">
        <v>0</v>
      </c>
      <c r="F127" s="16"/>
      <c r="G127" s="27"/>
      <c r="H127" s="30"/>
    </row>
    <row r="128" spans="1:9" s="1" customFormat="1" x14ac:dyDescent="0.25">
      <c r="A128" s="12"/>
      <c r="B128" s="12"/>
      <c r="C128" s="20" t="s">
        <v>226</v>
      </c>
      <c r="D128" s="15" t="s">
        <v>227</v>
      </c>
      <c r="E128" s="22">
        <v>1642265</v>
      </c>
      <c r="F128" s="16"/>
      <c r="G128" s="27"/>
      <c r="H128" s="30"/>
    </row>
    <row r="129" spans="1:9" s="1" customFormat="1" x14ac:dyDescent="0.25">
      <c r="A129" s="20"/>
      <c r="B129" s="20"/>
      <c r="C129" s="20" t="s">
        <v>202</v>
      </c>
      <c r="D129" s="25" t="s">
        <v>203</v>
      </c>
      <c r="E129" s="22">
        <v>1313323.53</v>
      </c>
      <c r="F129" s="16"/>
      <c r="G129" s="27"/>
      <c r="H129" s="30"/>
    </row>
    <row r="130" spans="1:9" x14ac:dyDescent="0.25">
      <c r="A130" s="62"/>
      <c r="B130" s="62"/>
      <c r="C130" s="62"/>
      <c r="D130" s="56" t="s">
        <v>167</v>
      </c>
      <c r="E130" s="63">
        <f>E131</f>
        <v>0</v>
      </c>
      <c r="F130" s="67">
        <f>E115</f>
        <v>6597871.4900000002</v>
      </c>
      <c r="G130" s="27"/>
      <c r="H130" s="30"/>
      <c r="I130" s="1"/>
    </row>
    <row r="131" spans="1:9" x14ac:dyDescent="0.25">
      <c r="A131" s="57"/>
      <c r="B131" s="54" t="s">
        <v>168</v>
      </c>
      <c r="C131" s="57"/>
      <c r="D131" s="55" t="s">
        <v>169</v>
      </c>
      <c r="E131" s="82">
        <f>E132</f>
        <v>0</v>
      </c>
      <c r="F131" s="83">
        <f>E130</f>
        <v>0</v>
      </c>
      <c r="G131" s="27"/>
      <c r="H131" s="30"/>
      <c r="I131" s="1"/>
    </row>
    <row r="132" spans="1:9" x14ac:dyDescent="0.25">
      <c r="A132" s="75"/>
      <c r="B132" s="76"/>
      <c r="C132" s="77" t="s">
        <v>170</v>
      </c>
      <c r="D132" s="79" t="s">
        <v>171</v>
      </c>
      <c r="E132" s="78">
        <v>0</v>
      </c>
      <c r="F132" s="16"/>
      <c r="G132" s="27"/>
      <c r="H132" s="30"/>
      <c r="I132" s="1"/>
    </row>
    <row r="133" spans="1:9" ht="15.75" x14ac:dyDescent="0.25">
      <c r="A133" s="39"/>
      <c r="B133" s="41"/>
      <c r="C133" s="41"/>
      <c r="D133" s="40" t="s">
        <v>172</v>
      </c>
      <c r="E133" s="38">
        <f>E134</f>
        <v>0</v>
      </c>
      <c r="F133" s="16"/>
      <c r="G133" s="27"/>
      <c r="H133" s="30"/>
      <c r="I133" s="1"/>
    </row>
    <row r="134" spans="1:9" x14ac:dyDescent="0.25">
      <c r="A134" s="75"/>
      <c r="B134" s="76"/>
      <c r="C134" s="76" t="s">
        <v>173</v>
      </c>
      <c r="D134" s="79" t="s">
        <v>174</v>
      </c>
      <c r="E134" s="78">
        <v>0</v>
      </c>
      <c r="F134" s="16"/>
      <c r="G134" s="27"/>
      <c r="H134" s="30"/>
      <c r="I134" s="1"/>
    </row>
    <row r="135" spans="1:9" x14ac:dyDescent="0.25">
      <c r="A135" s="1"/>
      <c r="B135" s="1"/>
      <c r="C135" s="1"/>
      <c r="D135" s="1"/>
      <c r="E135" s="1"/>
      <c r="F135" s="1"/>
      <c r="G135" s="27"/>
      <c r="H135" s="30"/>
      <c r="I135" s="1"/>
    </row>
    <row r="136" spans="1:9" ht="15.75" x14ac:dyDescent="0.25">
      <c r="A136" s="42"/>
      <c r="B136" s="42"/>
      <c r="C136" s="42"/>
      <c r="D136" s="40" t="s">
        <v>175</v>
      </c>
      <c r="E136" s="43"/>
      <c r="F136" s="44">
        <f>F46+F74+F110+F111+F130+F131</f>
        <v>312647382.17999995</v>
      </c>
      <c r="G136" s="27"/>
      <c r="H136" s="2"/>
      <c r="I136" s="1"/>
    </row>
    <row r="137" spans="1:9" ht="16.5" thickBot="1" x14ac:dyDescent="0.3">
      <c r="A137" s="68"/>
      <c r="B137" s="68"/>
      <c r="C137" s="68"/>
      <c r="D137" s="69" t="s">
        <v>176</v>
      </c>
      <c r="E137" s="70"/>
      <c r="F137" s="71">
        <f>F18-F136</f>
        <v>109534897.82000005</v>
      </c>
      <c r="G137" s="27"/>
      <c r="H137" s="2"/>
      <c r="I137" s="1"/>
    </row>
    <row r="138" spans="1:9" ht="15.75" thickTop="1" x14ac:dyDescent="0.25">
      <c r="A138" s="2"/>
      <c r="B138" s="2"/>
      <c r="C138" s="2"/>
      <c r="D138" s="13"/>
      <c r="E138" s="2"/>
      <c r="F138" s="2"/>
      <c r="G138" s="2"/>
      <c r="H138" s="2"/>
      <c r="I138" s="1"/>
    </row>
    <row r="139" spans="1:9" x14ac:dyDescent="0.25">
      <c r="A139" s="2"/>
      <c r="B139" s="2"/>
      <c r="C139" s="2"/>
      <c r="D139" s="14" t="s">
        <v>177</v>
      </c>
      <c r="E139" s="2"/>
      <c r="F139" s="2"/>
      <c r="G139" s="2"/>
      <c r="H139" s="2"/>
      <c r="I139" s="1"/>
    </row>
    <row r="140" spans="1:9" x14ac:dyDescent="0.25">
      <c r="A140" s="2"/>
      <c r="B140" s="2"/>
      <c r="C140" s="2"/>
      <c r="D140" s="26"/>
      <c r="E140" s="2"/>
      <c r="F140" s="2"/>
      <c r="G140" s="2"/>
      <c r="H140" s="2"/>
      <c r="I140" s="1"/>
    </row>
    <row r="141" spans="1:9" x14ac:dyDescent="0.25">
      <c r="A141" s="2"/>
      <c r="B141" s="2"/>
      <c r="C141" s="2"/>
      <c r="D141" s="2"/>
      <c r="E141" s="2"/>
      <c r="F141" s="30"/>
      <c r="G141" s="2"/>
      <c r="H141" s="23"/>
      <c r="I141" s="1"/>
    </row>
    <row r="143" spans="1:9" x14ac:dyDescent="0.25">
      <c r="A143" s="1"/>
      <c r="B143" s="1"/>
      <c r="C143" s="1"/>
      <c r="D143" s="1"/>
      <c r="E143" s="1"/>
      <c r="F143" s="1"/>
      <c r="G143" s="1"/>
      <c r="H143" s="1"/>
      <c r="I143" s="1"/>
    </row>
    <row r="145" spans="1:9" x14ac:dyDescent="0.25">
      <c r="A145" s="1"/>
      <c r="B145" s="1"/>
      <c r="C145" s="1"/>
      <c r="D145" s="1"/>
      <c r="E145" s="1"/>
      <c r="F145" s="1"/>
      <c r="G145" s="66"/>
      <c r="H145" s="1"/>
      <c r="I145" s="1"/>
    </row>
    <row r="146" spans="1:9" x14ac:dyDescent="0.25">
      <c r="A146" s="1"/>
      <c r="B146" s="1"/>
      <c r="C146" s="1"/>
      <c r="D146" s="1"/>
      <c r="E146" s="1"/>
      <c r="F146" s="1"/>
      <c r="G146" s="1"/>
      <c r="H146" s="65"/>
      <c r="I146" s="1"/>
    </row>
    <row r="153" spans="1:9" x14ac:dyDescent="0.25">
      <c r="A153" s="1"/>
      <c r="B153" s="1"/>
      <c r="C153" s="1"/>
      <c r="D153" s="1"/>
      <c r="E153" s="1"/>
      <c r="F153" s="1"/>
      <c r="G153" s="104" t="s">
        <v>178</v>
      </c>
      <c r="H153" s="104"/>
      <c r="I153" s="104"/>
    </row>
    <row r="154" spans="1:9" x14ac:dyDescent="0.25">
      <c r="A154" s="1"/>
      <c r="B154" s="1"/>
      <c r="C154" s="1"/>
      <c r="D154" s="1"/>
      <c r="E154" s="1"/>
      <c r="F154" s="1"/>
      <c r="G154" s="104" t="s">
        <v>179</v>
      </c>
      <c r="H154" s="104"/>
      <c r="I154" s="104"/>
    </row>
    <row r="155" spans="1:9" x14ac:dyDescent="0.25">
      <c r="A155" s="1"/>
      <c r="B155" s="1"/>
      <c r="C155" s="1"/>
      <c r="D155" s="1"/>
      <c r="E155" s="1"/>
      <c r="F155" s="1"/>
      <c r="G155" s="104"/>
      <c r="H155" s="104"/>
      <c r="I155" s="104"/>
    </row>
    <row r="158" spans="1:9" x14ac:dyDescent="0.25">
      <c r="A158" s="1"/>
      <c r="B158" s="1"/>
      <c r="C158" s="1"/>
      <c r="D158" s="1"/>
      <c r="E158" s="1"/>
      <c r="F158" s="1"/>
      <c r="G158" s="23" t="s">
        <v>2</v>
      </c>
      <c r="H158" s="23">
        <f>F17</f>
        <v>422182280</v>
      </c>
      <c r="I158" s="2"/>
    </row>
    <row r="159" spans="1:9" x14ac:dyDescent="0.25">
      <c r="A159" s="1"/>
      <c r="B159" s="1"/>
      <c r="C159" s="1"/>
      <c r="D159" s="1"/>
      <c r="E159" s="1"/>
      <c r="F159" s="1"/>
      <c r="G159" s="4" t="s">
        <v>180</v>
      </c>
      <c r="H159" s="4">
        <f>F46</f>
        <v>161932631.92999998</v>
      </c>
      <c r="I159" s="28"/>
    </row>
    <row r="160" spans="1:9" x14ac:dyDescent="0.25">
      <c r="A160" s="1"/>
      <c r="B160" s="1"/>
      <c r="C160" s="1"/>
      <c r="D160" s="1"/>
      <c r="E160" s="1"/>
      <c r="F160" s="1"/>
      <c r="G160" s="4" t="s">
        <v>181</v>
      </c>
      <c r="H160" s="4">
        <f>F74</f>
        <v>53805926.489999995</v>
      </c>
      <c r="I160" s="28"/>
    </row>
    <row r="161" spans="1:9" x14ac:dyDescent="0.25">
      <c r="A161" s="1"/>
      <c r="B161" s="1"/>
      <c r="C161" s="1"/>
      <c r="D161" s="1"/>
      <c r="E161" s="65"/>
      <c r="F161" s="1"/>
      <c r="G161" s="4" t="s">
        <v>182</v>
      </c>
      <c r="H161" s="4">
        <f>F110</f>
        <v>87826001.270000011</v>
      </c>
      <c r="I161" s="28"/>
    </row>
    <row r="162" spans="1:9" x14ac:dyDescent="0.25">
      <c r="A162" s="1"/>
      <c r="B162" s="1"/>
      <c r="C162" s="1"/>
      <c r="D162" s="1"/>
      <c r="E162" s="65"/>
      <c r="F162" s="1"/>
      <c r="G162" s="4" t="s">
        <v>183</v>
      </c>
      <c r="H162" s="4">
        <f>F111</f>
        <v>2484951</v>
      </c>
      <c r="I162" s="28"/>
    </row>
    <row r="163" spans="1:9" x14ac:dyDescent="0.25">
      <c r="A163" s="1"/>
      <c r="B163" s="1"/>
      <c r="C163" s="1"/>
      <c r="D163" s="1"/>
      <c r="E163" s="65"/>
      <c r="F163" s="1"/>
      <c r="G163" s="4" t="s">
        <v>184</v>
      </c>
      <c r="H163" s="4">
        <f>F130</f>
        <v>6597871.4900000002</v>
      </c>
      <c r="I163" s="28"/>
    </row>
    <row r="164" spans="1:9" x14ac:dyDescent="0.25">
      <c r="A164" s="1"/>
      <c r="B164" s="1"/>
      <c r="C164" s="1"/>
      <c r="D164" s="1"/>
      <c r="E164" s="1"/>
      <c r="F164" s="1"/>
      <c r="G164" s="4" t="s">
        <v>185</v>
      </c>
      <c r="H164" s="4">
        <f>F131</f>
        <v>0</v>
      </c>
      <c r="I164" s="28"/>
    </row>
    <row r="165" spans="1:9" x14ac:dyDescent="0.25">
      <c r="A165" s="1"/>
      <c r="B165" s="1"/>
      <c r="C165" s="1"/>
      <c r="D165" s="1"/>
      <c r="E165" s="1"/>
      <c r="F165" s="1"/>
      <c r="G165" s="4" t="s">
        <v>186</v>
      </c>
      <c r="H165" s="4">
        <v>0</v>
      </c>
      <c r="I165" s="28"/>
    </row>
    <row r="166" spans="1:9" x14ac:dyDescent="0.25">
      <c r="A166" s="1"/>
      <c r="B166" s="1"/>
      <c r="C166" s="1"/>
      <c r="D166" s="1"/>
      <c r="E166" s="1"/>
      <c r="F166" s="1"/>
      <c r="G166" s="1"/>
      <c r="H166" s="23" t="s">
        <v>187</v>
      </c>
      <c r="I166" s="28"/>
    </row>
    <row r="167" spans="1:9" x14ac:dyDescent="0.25">
      <c r="A167" s="1"/>
      <c r="B167" s="1"/>
      <c r="C167" s="1"/>
      <c r="D167" s="1"/>
      <c r="E167" s="1"/>
      <c r="F167" s="1"/>
      <c r="G167" s="23" t="s">
        <v>188</v>
      </c>
      <c r="H167" s="23">
        <f>H159+H160+H161+H162+H163+H164+H165</f>
        <v>312647382.17999995</v>
      </c>
      <c r="I167" s="28"/>
    </row>
    <row r="168" spans="1:9" x14ac:dyDescent="0.25">
      <c r="A168" s="1"/>
      <c r="B168" s="1"/>
      <c r="C168" s="1"/>
      <c r="D168" s="1"/>
      <c r="E168" s="1"/>
      <c r="F168" s="1"/>
      <c r="G168" s="23" t="s">
        <v>189</v>
      </c>
      <c r="H168" s="64">
        <f>H158-H167</f>
        <v>109534897.82000005</v>
      </c>
      <c r="I168" s="2"/>
    </row>
  </sheetData>
  <mergeCells count="10">
    <mergeCell ref="A7:F7"/>
    <mergeCell ref="A5:F5"/>
    <mergeCell ref="A6:F6"/>
    <mergeCell ref="G155:I155"/>
    <mergeCell ref="G153:I153"/>
    <mergeCell ref="A10:F10"/>
    <mergeCell ref="A11:F11"/>
    <mergeCell ref="A12:F12"/>
    <mergeCell ref="G154:I154"/>
    <mergeCell ref="A20:E20"/>
  </mergeCells>
  <pageMargins left="0.7" right="0.7" top="0.75" bottom="0.75" header="0.3" footer="0.3"/>
  <pageSetup orientation="portrait" r:id="rId1"/>
  <ignoredErrors>
    <ignoredError sqref="F137" evalError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jmartinez</dc:creator>
  <cp:lastModifiedBy>Marien Estrella</cp:lastModifiedBy>
  <dcterms:created xsi:type="dcterms:W3CDTF">2015-02-02T15:16:52Z</dcterms:created>
  <dcterms:modified xsi:type="dcterms:W3CDTF">2017-11-09T15:52:19Z</dcterms:modified>
</cp:coreProperties>
</file>