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5" i="1" l="1"/>
  <c r="E130" i="1" l="1"/>
  <c r="E128" i="1"/>
  <c r="E115" i="1"/>
  <c r="E114" i="1" s="1"/>
  <c r="E110" i="1"/>
  <c r="E101" i="1"/>
  <c r="E98" i="1"/>
  <c r="E94" i="1"/>
  <c r="E89" i="1"/>
  <c r="E87" i="1"/>
  <c r="E81" i="1"/>
  <c r="E78" i="1"/>
  <c r="E75" i="1"/>
  <c r="E65" i="1"/>
  <c r="E62" i="1"/>
  <c r="E58" i="1"/>
  <c r="E53" i="1"/>
  <c r="E50" i="1"/>
  <c r="E47" i="1"/>
  <c r="E38" i="1"/>
  <c r="E34" i="1"/>
  <c r="E32" i="1"/>
  <c r="E30" i="1"/>
  <c r="E23" i="1"/>
  <c r="E127" i="1" l="1"/>
  <c r="F128" i="1" s="1"/>
  <c r="F127" i="1"/>
  <c r="F109" i="1" l="1"/>
  <c r="F73" i="1"/>
  <c r="E22" i="1"/>
  <c r="F46" i="1"/>
  <c r="F110" i="1"/>
  <c r="F133" i="1" l="1"/>
  <c r="H161" i="1"/>
  <c r="H159" i="1"/>
  <c r="H160" i="1" l="1"/>
  <c r="H158" i="1"/>
  <c r="H157" i="1"/>
  <c r="F134" i="1" l="1"/>
  <c r="H156" i="1"/>
  <c r="H164" i="1" s="1"/>
  <c r="H165" i="1" s="1"/>
</calcChain>
</file>

<file path=xl/sharedStrings.xml><?xml version="1.0" encoding="utf-8"?>
<sst xmlns="http://schemas.openxmlformats.org/spreadsheetml/2006/main" count="229" uniqueCount="227">
  <si>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</si>
  <si>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</si>
  <si>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</si>
  <si>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</si>
  <si>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</si>
  <si>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</si>
  <si>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</si>
  <si>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</si>
  <si>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</si>
  <si>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</si>
  <si>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</si>
  <si>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</si>
  <si>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</si>
  <si>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</si>
  <si>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</si>
  <si>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</si>
  <si>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</si>
  <si>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</si>
  <si>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</si>
  <si>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</si>
  <si>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</si>
  <si>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</si>
  <si>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</si>
  <si>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</si>
  <si>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</si>
  <si>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</si>
  <si>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</si>
  <si>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</si>
  <si>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</si>
  <si>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</si>
  <si>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</si>
  <si>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</si>
  <si>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</si>
  <si>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</si>
  <si>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</si>
  <si>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</si>
  <si>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</si>
  <si>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</si>
  <si>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</si>
  <si>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</si>
  <si>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</si>
  <si>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</si>
  <si>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</si>
  <si>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</si>
  <si>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</si>
  <si>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</si>
  <si>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</si>
  <si>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</si>
  <si>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</si>
  <si>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</si>
  <si>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</si>
  <si>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</si>
  <si>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</si>
  <si>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</si>
  <si>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</si>
  <si>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</si>
  <si>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</si>
  <si>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</si>
  <si>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</si>
  <si>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</si>
  <si>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</si>
  <si>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</si>
  <si>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</si>
  <si>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</si>
  <si>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</si>
  <si>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</si>
  <si>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</si>
  <si>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</si>
  <si>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</si>
  <si>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</si>
  <si>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</si>
  <si>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</si>
  <si>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</si>
  <si>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</si>
  <si>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</si>
  <si>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</si>
  <si>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</si>
  <si>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</si>
  <si>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</si>
  <si>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</si>
  <si>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</si>
  <si>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</si>
  <si>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</si>
  <si>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</si>
  <si>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</si>
  <si>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</si>
  <si>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</si>
  <si>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</si>
  <si>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</si>
  <si>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</si>
  <si>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</si>
  <si>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</si>
  <si>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</si>
  <si>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</si>
  <si>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</si>
  <si>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</si>
  <si>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</si>
  <si>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</si>
  <si>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</si>
  <si>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</si>
  <si>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</si>
  <si>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</si>
  <si>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</si>
  <si>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</si>
  <si>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</si>
  <si>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</si>
  <si>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</si>
  <si>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</si>
  <si>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</si>
  <si>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</si>
  <si>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</si>
  <si>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</si>
  <si>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</si>
  <si>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</si>
  <si>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</si>
  <si>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</si>
  <si>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</si>
  <si>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</si>
  <si>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</si>
  <si>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</si>
  <si>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</si>
  <si>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</si>
  <si>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</si>
  <si>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</si>
  <si>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</si>
  <si>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</si>
  <si>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</si>
  <si>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</si>
  <si>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</si>
  <si>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</si>
  <si>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</si>
  <si>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</si>
  <si>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</si>
  <si>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</si>
  <si>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</si>
  <si>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</si>
  <si>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</si>
  <si>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</si>
  <si>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</si>
  <si>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</si>
  <si>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</si>
  <si>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</si>
  <si>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</si>
  <si>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</si>
  <si>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</si>
  <si>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</si>
  <si>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</si>
  <si>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</si>
  <si>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</si>
  <si>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</si>
  <si>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</si>
  <si>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</si>
  <si>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</si>
  <si>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</si>
  <si>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</si>
  <si>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</si>
  <si>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</si>
  <si>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</si>
  <si>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</si>
  <si>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</si>
  <si>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</si>
  <si>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</si>
  <si>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</si>
  <si>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</si>
  <si>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</si>
  <si>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</si>
  <si>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</si>
  <si>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</si>
  <si>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</si>
  <si>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</si>
  <si>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</si>
  <si>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</si>
  <si>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</si>
  <si>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</si>
  <si>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</si>
  <si>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</si>
  <si>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</si>
  <si>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</si>
  <si>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</si>
  <si>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</si>
  <si>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</si>
  <si>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</si>
  <si>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</si>
  <si>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</si>
  <si>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</si>
  <si>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</si>
  <si>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</si>
  <si>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</si>
  <si>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</si>
  <si>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</si>
  <si>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</si>
  <si>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</si>
  <si>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</si>
  <si>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</si>
  <si>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</si>
  <si>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</si>
  <si>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</si>
  <si>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</si>
  <si>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</si>
  <si>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</si>
  <si>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</si>
  <si>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</si>
  <si>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</si>
  <si>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</si>
  <si>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</si>
  <si>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</si>
  <si>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</si>
  <si>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</si>
  <si>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</si>
  <si>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</si>
  <si>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</si>
  <si>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</si>
  <si>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</si>
  <si>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</si>
  <si>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EJECUCIÓN PRESUPUESTARIA,  2016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</si>
  <si>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</si>
  <si>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</si>
  <si>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</si>
  <si>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</si>
  <si>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</si>
  <si>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</si>
  <si>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</si>
  <si>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</si>
  <si>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“AÑO DEL DESARROLLO AGROFORESTAL”</t>
  </si>
  <si>
    <t>Período del 01/01/2017 al 31/12/2017</t>
  </si>
  <si>
    <t>BALANCE DISPONIBLE PARA COMPROMISOS PENDIENTES AL 31/12/2017</t>
  </si>
  <si>
    <t>TOTAL INGRESOS POR PARTIDAS PRESUPUESTARIAS, FEBRERO, 2017 (PRESUPUESTO ASIGNADO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</si>
</sst>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workbookViewId="0">
      <selection activeCell="E116" sqref="E116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223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214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224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225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226</v>
      </c>
      <c r="B17" s="89"/>
      <c r="C17" s="17"/>
      <c r="D17" s="9"/>
      <c r="E17" s="18"/>
      <c r="F17" s="47">
        <v>422182280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422182280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26344587.180000003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21434743.810000002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19045334.100000001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2231882.21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157527.5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918000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918000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0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0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3003065.3400000003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1363832.35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1491613.83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147619.16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988778.03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340170.02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206880.82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441727.19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0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26344587.180000003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81666.66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81666.66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0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284978.24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284978.24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64252.74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0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64252.74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</f>
        <v>758687.57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0</v>
      </c>
      <c r="F59" s="16"/>
      <c r="G59" s="21"/>
      <c r="H59" s="2"/>
    </row>
    <row r="60" spans="1:8" x14ac:dyDescent="0.25">
      <c r="A60" s="12"/>
      <c r="B60" s="12"/>
      <c r="C60" s="20" t="s">
        <v>70</v>
      </c>
      <c r="D60" s="25" t="s">
        <v>71</v>
      </c>
      <c r="E60" s="22">
        <v>0</v>
      </c>
      <c r="F60" s="16"/>
      <c r="G60" s="27"/>
      <c r="H60" s="2"/>
    </row>
    <row r="61" spans="1:8" x14ac:dyDescent="0.25">
      <c r="A61" s="12"/>
      <c r="B61" s="12"/>
      <c r="C61" s="20" t="s">
        <v>72</v>
      </c>
      <c r="D61" s="25" t="s">
        <v>73</v>
      </c>
      <c r="E61" s="22">
        <v>758687.57</v>
      </c>
      <c r="F61" s="16"/>
      <c r="G61" s="27"/>
      <c r="H61" s="2"/>
    </row>
    <row r="62" spans="1:8" x14ac:dyDescent="0.25">
      <c r="A62" s="10"/>
      <c r="B62" s="10"/>
      <c r="C62" s="97"/>
      <c r="D62" s="98" t="s">
        <v>74</v>
      </c>
      <c r="E62" s="96">
        <f>E63+E64</f>
        <v>994653.9</v>
      </c>
      <c r="F62" s="18"/>
      <c r="G62" s="50"/>
      <c r="H62" s="23"/>
    </row>
    <row r="63" spans="1:8" x14ac:dyDescent="0.25">
      <c r="A63" s="12"/>
      <c r="B63" s="12"/>
      <c r="C63" s="20" t="s">
        <v>75</v>
      </c>
      <c r="D63" s="25" t="s">
        <v>76</v>
      </c>
      <c r="E63" s="22">
        <v>737500</v>
      </c>
      <c r="F63" s="16"/>
      <c r="G63" s="27"/>
      <c r="H63" s="2"/>
    </row>
    <row r="64" spans="1:8" x14ac:dyDescent="0.25">
      <c r="A64" s="12"/>
      <c r="B64" s="12"/>
      <c r="C64" s="20" t="s">
        <v>77</v>
      </c>
      <c r="D64" s="25" t="s">
        <v>78</v>
      </c>
      <c r="E64" s="22">
        <v>257153.9</v>
      </c>
      <c r="F64" s="16"/>
      <c r="G64" s="27"/>
      <c r="H64" s="1"/>
    </row>
    <row r="65" spans="1:8" x14ac:dyDescent="0.25">
      <c r="A65" s="10"/>
      <c r="B65" s="10"/>
      <c r="C65" s="97"/>
      <c r="D65" s="98" t="s">
        <v>79</v>
      </c>
      <c r="E65" s="96">
        <f>E66+E67+E68+E69+E70+E71+E72</f>
        <v>2703775.58</v>
      </c>
      <c r="F65" s="16"/>
      <c r="G65" s="27"/>
      <c r="H65" s="1"/>
    </row>
    <row r="66" spans="1:8" s="1" customFormat="1" x14ac:dyDescent="0.25">
      <c r="A66" s="10"/>
      <c r="B66" s="10"/>
      <c r="C66" s="20" t="s">
        <v>198</v>
      </c>
      <c r="D66" s="87" t="s">
        <v>199</v>
      </c>
      <c r="E66" s="88">
        <v>0</v>
      </c>
      <c r="F66" s="16"/>
      <c r="G66" s="27"/>
    </row>
    <row r="67" spans="1:8" x14ac:dyDescent="0.25">
      <c r="A67" s="12"/>
      <c r="B67" s="12"/>
      <c r="C67" s="20" t="s">
        <v>80</v>
      </c>
      <c r="D67" s="15" t="s">
        <v>81</v>
      </c>
      <c r="E67" s="22">
        <v>0</v>
      </c>
      <c r="F67" s="16"/>
      <c r="G67" s="27"/>
      <c r="H67" s="1"/>
    </row>
    <row r="68" spans="1:8" x14ac:dyDescent="0.25">
      <c r="A68" s="12"/>
      <c r="B68" s="12"/>
      <c r="C68" s="20" t="s">
        <v>82</v>
      </c>
      <c r="D68" s="25" t="s">
        <v>83</v>
      </c>
      <c r="E68" s="22">
        <v>58000</v>
      </c>
      <c r="F68" s="16"/>
      <c r="G68" s="27"/>
      <c r="H68" s="1"/>
    </row>
    <row r="69" spans="1:8" x14ac:dyDescent="0.25">
      <c r="A69" s="12"/>
      <c r="B69" s="12"/>
      <c r="C69" s="20" t="s">
        <v>84</v>
      </c>
      <c r="D69" s="25" t="s">
        <v>85</v>
      </c>
      <c r="E69" s="22">
        <v>186764.5</v>
      </c>
      <c r="F69" s="16"/>
      <c r="G69" s="27"/>
      <c r="H69" s="1"/>
    </row>
    <row r="70" spans="1:8" x14ac:dyDescent="0.25">
      <c r="A70" s="12"/>
      <c r="B70" s="12"/>
      <c r="C70" s="20" t="s">
        <v>86</v>
      </c>
      <c r="D70" s="25" t="s">
        <v>87</v>
      </c>
      <c r="E70" s="22">
        <v>2459011.08</v>
      </c>
      <c r="F70" s="16"/>
      <c r="G70" s="27"/>
      <c r="H70" s="1"/>
    </row>
    <row r="71" spans="1:8" x14ac:dyDescent="0.25">
      <c r="A71" s="12"/>
      <c r="B71" s="12"/>
      <c r="C71" s="20" t="s">
        <v>88</v>
      </c>
      <c r="D71" s="25" t="s">
        <v>89</v>
      </c>
      <c r="E71" s="22">
        <v>0</v>
      </c>
      <c r="F71" s="16"/>
      <c r="G71" s="27"/>
      <c r="H71" s="1"/>
    </row>
    <row r="72" spans="1:8" s="1" customFormat="1" x14ac:dyDescent="0.25">
      <c r="A72" s="12"/>
      <c r="B72" s="12"/>
      <c r="C72" s="20" t="s">
        <v>217</v>
      </c>
      <c r="D72" s="25" t="s">
        <v>218</v>
      </c>
      <c r="E72" s="22">
        <v>0</v>
      </c>
      <c r="F72" s="16"/>
      <c r="G72" s="27"/>
    </row>
    <row r="73" spans="1:8" x14ac:dyDescent="0.25">
      <c r="A73" s="12"/>
      <c r="B73" s="12"/>
      <c r="C73" s="12"/>
      <c r="D73" s="9" t="s">
        <v>90</v>
      </c>
      <c r="E73" s="22"/>
      <c r="F73" s="67">
        <f>E47+E50+E53+E58+E62+E65</f>
        <v>4888014.6899999995</v>
      </c>
      <c r="G73" s="27"/>
      <c r="H73" s="1"/>
    </row>
    <row r="74" spans="1:8" ht="15.75" x14ac:dyDescent="0.25">
      <c r="A74" s="39" t="s">
        <v>91</v>
      </c>
      <c r="B74" s="80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97"/>
      <c r="D75" s="98" t="s">
        <v>94</v>
      </c>
      <c r="E75" s="96">
        <f>E76+E77</f>
        <v>641984.42000000004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627824.42000000004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14160</v>
      </c>
      <c r="F77" s="16"/>
      <c r="G77" s="2"/>
      <c r="H77" s="1"/>
    </row>
    <row r="78" spans="1:8" x14ac:dyDescent="0.25">
      <c r="A78" s="10"/>
      <c r="B78" s="10"/>
      <c r="C78" s="97"/>
      <c r="D78" s="98" t="s">
        <v>99</v>
      </c>
      <c r="E78" s="96">
        <f>E79+E80</f>
        <v>28556</v>
      </c>
      <c r="F78" s="18"/>
      <c r="G78" s="23"/>
      <c r="H78" s="23"/>
    </row>
    <row r="79" spans="1:8" s="1" customFormat="1" x14ac:dyDescent="0.25">
      <c r="A79" s="10"/>
      <c r="B79" s="10"/>
      <c r="C79" s="20" t="s">
        <v>200</v>
      </c>
      <c r="D79" s="87" t="s">
        <v>201</v>
      </c>
      <c r="E79" s="88">
        <v>28556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0</v>
      </c>
      <c r="F80" s="16"/>
      <c r="G80" s="2"/>
      <c r="H80" s="2"/>
    </row>
    <row r="81" spans="1:8" x14ac:dyDescent="0.25">
      <c r="A81" s="10"/>
      <c r="B81" s="10"/>
      <c r="C81" s="97"/>
      <c r="D81" s="98" t="s">
        <v>102</v>
      </c>
      <c r="E81" s="99">
        <f>E82+E83+E84+E85+E86</f>
        <v>8038701.1200000001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32379.200000000001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0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5221.92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0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8001100</v>
      </c>
      <c r="F86" s="16"/>
      <c r="G86" s="27"/>
      <c r="H86" s="2"/>
    </row>
    <row r="87" spans="1:8" x14ac:dyDescent="0.25">
      <c r="A87" s="12"/>
      <c r="B87" s="10"/>
      <c r="C87" s="97"/>
      <c r="D87" s="98" t="s">
        <v>113</v>
      </c>
      <c r="E87" s="96">
        <f>E88</f>
        <v>0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0</v>
      </c>
      <c r="F88" s="16"/>
      <c r="G88" s="27"/>
      <c r="H88" s="2"/>
    </row>
    <row r="89" spans="1:8" x14ac:dyDescent="0.25">
      <c r="A89" s="12"/>
      <c r="B89" s="12"/>
      <c r="C89" s="100"/>
      <c r="D89" s="98" t="s">
        <v>116</v>
      </c>
      <c r="E89" s="96">
        <f>E90+E91+E92+E93</f>
        <v>69.03</v>
      </c>
      <c r="F89" s="16"/>
      <c r="G89" s="27"/>
      <c r="H89" s="2"/>
    </row>
    <row r="90" spans="1:8" s="1" customFormat="1" x14ac:dyDescent="0.25">
      <c r="A90" s="12"/>
      <c r="B90" s="12"/>
      <c r="C90" s="12" t="s">
        <v>192</v>
      </c>
      <c r="D90" s="25" t="s">
        <v>193</v>
      </c>
      <c r="E90" s="86">
        <v>0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0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0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69.03</v>
      </c>
      <c r="F93" s="16"/>
      <c r="G93" s="27"/>
      <c r="H93" s="2"/>
    </row>
    <row r="94" spans="1:8" x14ac:dyDescent="0.25">
      <c r="A94" s="12"/>
      <c r="B94" s="10"/>
      <c r="C94" s="100"/>
      <c r="D94" s="98" t="s">
        <v>123</v>
      </c>
      <c r="E94" s="96">
        <f>E95+E96+E97</f>
        <v>41844.97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0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41844.97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3" t="s">
        <v>130</v>
      </c>
      <c r="E98" s="85">
        <f>E99+E100</f>
        <v>680000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4" t="s">
        <v>132</v>
      </c>
      <c r="E99" s="22">
        <v>680000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4" t="s">
        <v>134</v>
      </c>
      <c r="E100" s="22">
        <v>0</v>
      </c>
      <c r="F100" s="16"/>
      <c r="G100" s="27"/>
      <c r="H100" s="2"/>
    </row>
    <row r="101" spans="1:9" ht="18" customHeight="1" x14ac:dyDescent="0.25">
      <c r="A101" s="10"/>
      <c r="B101" s="10"/>
      <c r="C101" s="97"/>
      <c r="D101" s="98" t="s">
        <v>135</v>
      </c>
      <c r="E101" s="96">
        <f>E102+E103+E104+E105+E106+E107+E108</f>
        <v>404021.56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0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254838.77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210</v>
      </c>
      <c r="D104" s="25" t="s">
        <v>211</v>
      </c>
      <c r="E104" s="22">
        <v>0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0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71132.98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194</v>
      </c>
      <c r="D107" s="15" t="s">
        <v>195</v>
      </c>
      <c r="E107" s="22">
        <v>64989.67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13060.14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7">
        <f>E75+E78+E81+E87+E89+E94+E98+E101</f>
        <v>9835177.1000000015</v>
      </c>
      <c r="G109" s="27"/>
      <c r="H109" s="2"/>
      <c r="I109" s="1"/>
    </row>
    <row r="110" spans="1:9" ht="15.75" x14ac:dyDescent="0.25">
      <c r="A110" s="54"/>
      <c r="B110" s="58" t="s">
        <v>147</v>
      </c>
      <c r="C110" s="58"/>
      <c r="D110" s="59" t="s">
        <v>148</v>
      </c>
      <c r="E110" s="60">
        <f>E111+E112</f>
        <v>422000</v>
      </c>
      <c r="F110" s="67">
        <f>E110</f>
        <v>422000</v>
      </c>
      <c r="G110" s="61"/>
      <c r="H110" s="61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422000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0" t="s">
        <v>154</v>
      </c>
      <c r="C114" s="41"/>
      <c r="D114" s="40" t="s">
        <v>155</v>
      </c>
      <c r="E114" s="38">
        <f>E115</f>
        <v>0</v>
      </c>
      <c r="F114" s="16"/>
      <c r="G114" s="27"/>
      <c r="H114" s="2"/>
      <c r="I114" s="1"/>
    </row>
    <row r="115" spans="1:9" x14ac:dyDescent="0.25">
      <c r="A115" s="12"/>
      <c r="B115" s="10"/>
      <c r="C115" s="100"/>
      <c r="D115" s="98" t="s">
        <v>156</v>
      </c>
      <c r="E115" s="96">
        <f>E116+E117+E118+E119+E120+E121+E122+E123+E124+E125+E126</f>
        <v>0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0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0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0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221</v>
      </c>
      <c r="D119" s="15" t="s">
        <v>222</v>
      </c>
      <c r="E119" s="22">
        <v>0</v>
      </c>
      <c r="F119" s="16"/>
      <c r="G119" s="27"/>
      <c r="H119" s="30"/>
    </row>
    <row r="120" spans="1:9" s="1" customFormat="1" x14ac:dyDescent="0.25">
      <c r="A120" s="12"/>
      <c r="B120" s="12"/>
      <c r="C120" s="20" t="s">
        <v>202</v>
      </c>
      <c r="D120" s="15" t="s">
        <v>203</v>
      </c>
      <c r="E120" s="22">
        <v>0</v>
      </c>
      <c r="F120" s="16"/>
      <c r="G120" s="27"/>
      <c r="H120" s="30"/>
    </row>
    <row r="121" spans="1:9" x14ac:dyDescent="0.25">
      <c r="A121" s="12"/>
      <c r="B121" s="12"/>
      <c r="C121" s="20" t="s">
        <v>215</v>
      </c>
      <c r="D121" s="15" t="s">
        <v>216</v>
      </c>
      <c r="E121" s="22">
        <v>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163</v>
      </c>
      <c r="D122" s="15" t="s">
        <v>164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165</v>
      </c>
      <c r="D123" s="15" t="s">
        <v>166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167</v>
      </c>
      <c r="D124" s="15" t="s">
        <v>168</v>
      </c>
      <c r="E124" s="22">
        <v>0</v>
      </c>
      <c r="F124" s="16"/>
      <c r="G124" s="27"/>
      <c r="H124" s="30"/>
      <c r="I124" s="1"/>
    </row>
    <row r="125" spans="1:9" s="1" customFormat="1" x14ac:dyDescent="0.25">
      <c r="A125" s="12"/>
      <c r="B125" s="12"/>
      <c r="C125" s="20" t="s">
        <v>219</v>
      </c>
      <c r="D125" s="15" t="s">
        <v>220</v>
      </c>
      <c r="E125" s="22">
        <v>0</v>
      </c>
      <c r="F125" s="16"/>
      <c r="G125" s="27"/>
      <c r="H125" s="30"/>
    </row>
    <row r="126" spans="1:9" s="1" customFormat="1" x14ac:dyDescent="0.25">
      <c r="A126" s="20"/>
      <c r="B126" s="20"/>
      <c r="C126" s="20" t="s">
        <v>204</v>
      </c>
      <c r="D126" s="25" t="s">
        <v>205</v>
      </c>
      <c r="E126" s="22">
        <v>0</v>
      </c>
      <c r="F126" s="16"/>
      <c r="G126" s="27"/>
      <c r="H126" s="30"/>
    </row>
    <row r="127" spans="1:9" x14ac:dyDescent="0.25">
      <c r="A127" s="62"/>
      <c r="B127" s="62"/>
      <c r="C127" s="62"/>
      <c r="D127" s="56" t="s">
        <v>169</v>
      </c>
      <c r="E127" s="63">
        <f>E128</f>
        <v>0</v>
      </c>
      <c r="F127" s="67">
        <f>E114</f>
        <v>0</v>
      </c>
      <c r="G127" s="27"/>
      <c r="H127" s="30"/>
      <c r="I127" s="1"/>
    </row>
    <row r="128" spans="1:9" x14ac:dyDescent="0.25">
      <c r="A128" s="57"/>
      <c r="B128" s="54" t="s">
        <v>170</v>
      </c>
      <c r="C128" s="57"/>
      <c r="D128" s="55" t="s">
        <v>171</v>
      </c>
      <c r="E128" s="82">
        <f>E129</f>
        <v>0</v>
      </c>
      <c r="F128" s="83">
        <f>E127</f>
        <v>0</v>
      </c>
      <c r="G128" s="27"/>
      <c r="H128" s="30"/>
      <c r="I128" s="1"/>
    </row>
    <row r="129" spans="1:9" x14ac:dyDescent="0.25">
      <c r="A129" s="75"/>
      <c r="B129" s="76"/>
      <c r="C129" s="77" t="s">
        <v>172</v>
      </c>
      <c r="D129" s="79" t="s">
        <v>173</v>
      </c>
      <c r="E129" s="78">
        <v>0</v>
      </c>
      <c r="F129" s="16"/>
      <c r="G129" s="27"/>
      <c r="H129" s="30"/>
      <c r="I129" s="1"/>
    </row>
    <row r="130" spans="1:9" ht="15.75" x14ac:dyDescent="0.25">
      <c r="A130" s="39"/>
      <c r="B130" s="41"/>
      <c r="C130" s="41"/>
      <c r="D130" s="40" t="s">
        <v>174</v>
      </c>
      <c r="E130" s="38">
        <f>E131</f>
        <v>0</v>
      </c>
      <c r="F130" s="16"/>
      <c r="G130" s="27"/>
      <c r="H130" s="30"/>
      <c r="I130" s="1"/>
    </row>
    <row r="131" spans="1:9" x14ac:dyDescent="0.25">
      <c r="A131" s="75"/>
      <c r="B131" s="76"/>
      <c r="C131" s="76" t="s">
        <v>175</v>
      </c>
      <c r="D131" s="79" t="s">
        <v>176</v>
      </c>
      <c r="E131" s="78">
        <v>0</v>
      </c>
      <c r="F131" s="16"/>
      <c r="G131" s="27"/>
      <c r="H131" s="30"/>
      <c r="I131" s="1"/>
    </row>
    <row r="132" spans="1:9" x14ac:dyDescent="0.25">
      <c r="A132" s="1"/>
      <c r="B132" s="1"/>
      <c r="C132" s="1"/>
      <c r="D132" s="1"/>
      <c r="E132" s="1"/>
      <c r="F132" s="1"/>
      <c r="G132" s="27"/>
      <c r="H132" s="30"/>
      <c r="I132" s="1"/>
    </row>
    <row r="133" spans="1:9" ht="15.75" x14ac:dyDescent="0.25">
      <c r="A133" s="42"/>
      <c r="B133" s="42"/>
      <c r="C133" s="42"/>
      <c r="D133" s="40" t="s">
        <v>177</v>
      </c>
      <c r="E133" s="43"/>
      <c r="F133" s="44">
        <f>F46+F73+F109+F110+F127+F128</f>
        <v>41489778.970000006</v>
      </c>
      <c r="G133" s="27"/>
      <c r="H133" s="2"/>
      <c r="I133" s="1"/>
    </row>
    <row r="134" spans="1:9" ht="16.5" thickBot="1" x14ac:dyDescent="0.3">
      <c r="A134" s="68"/>
      <c r="B134" s="68"/>
      <c r="C134" s="68"/>
      <c r="D134" s="69" t="s">
        <v>178</v>
      </c>
      <c r="E134" s="70"/>
      <c r="F134" s="71">
        <f>F18-F133</f>
        <v>380692501.02999997</v>
      </c>
      <c r="G134" s="27"/>
      <c r="H134" s="2"/>
      <c r="I134" s="1"/>
    </row>
    <row r="135" spans="1:9" ht="15.75" thickTop="1" x14ac:dyDescent="0.25">
      <c r="A135" s="2"/>
      <c r="B135" s="2"/>
      <c r="C135" s="2"/>
      <c r="D135" s="13"/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14" t="s">
        <v>179</v>
      </c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6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2"/>
      <c r="E138" s="2"/>
      <c r="F138" s="30"/>
      <c r="G138" s="2"/>
      <c r="H138" s="23"/>
      <c r="I138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2" spans="1:9" x14ac:dyDescent="0.25">
      <c r="A142" s="1"/>
      <c r="B142" s="1"/>
      <c r="C142" s="1"/>
      <c r="D142" s="1"/>
      <c r="E142" s="1"/>
      <c r="F142" s="1"/>
      <c r="G142" s="66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65"/>
      <c r="I143" s="1"/>
    </row>
    <row r="150" spans="1:9" x14ac:dyDescent="0.25">
      <c r="A150" s="1"/>
      <c r="B150" s="1"/>
      <c r="C150" s="1"/>
      <c r="D150" s="1"/>
      <c r="E150" s="1"/>
      <c r="F150" s="1"/>
      <c r="G150" s="104" t="s">
        <v>180</v>
      </c>
      <c r="H150" s="104"/>
      <c r="I150" s="104"/>
    </row>
    <row r="151" spans="1:9" x14ac:dyDescent="0.25">
      <c r="A151" s="1"/>
      <c r="B151" s="1"/>
      <c r="C151" s="1"/>
      <c r="D151" s="1"/>
      <c r="E151" s="1"/>
      <c r="F151" s="1"/>
      <c r="G151" s="104" t="s">
        <v>181</v>
      </c>
      <c r="H151" s="104"/>
      <c r="I151" s="104"/>
    </row>
    <row r="152" spans="1:9" x14ac:dyDescent="0.25">
      <c r="A152" s="1"/>
      <c r="B152" s="1"/>
      <c r="C152" s="1"/>
      <c r="D152" s="1"/>
      <c r="E152" s="1"/>
      <c r="F152" s="1"/>
      <c r="G152" s="104"/>
      <c r="H152" s="104"/>
      <c r="I152" s="104"/>
    </row>
    <row r="155" spans="1:9" x14ac:dyDescent="0.25">
      <c r="A155" s="1"/>
      <c r="B155" s="1"/>
      <c r="C155" s="1"/>
      <c r="D155" s="1"/>
      <c r="E155" s="1"/>
      <c r="F155" s="1"/>
      <c r="G155" s="23" t="s">
        <v>2</v>
      </c>
      <c r="H155" s="23">
        <f>F17</f>
        <v>422182280</v>
      </c>
      <c r="I155" s="2"/>
    </row>
    <row r="156" spans="1:9" x14ac:dyDescent="0.25">
      <c r="A156" s="1"/>
      <c r="B156" s="1"/>
      <c r="C156" s="1"/>
      <c r="D156" s="1"/>
      <c r="E156" s="1"/>
      <c r="F156" s="1"/>
      <c r="G156" s="4" t="s">
        <v>182</v>
      </c>
      <c r="H156" s="4">
        <f>F46</f>
        <v>26344587.180000003</v>
      </c>
      <c r="I156" s="28"/>
    </row>
    <row r="157" spans="1:9" x14ac:dyDescent="0.25">
      <c r="A157" s="1"/>
      <c r="B157" s="1"/>
      <c r="C157" s="1"/>
      <c r="D157" s="1"/>
      <c r="E157" s="1"/>
      <c r="F157" s="1"/>
      <c r="G157" s="4" t="s">
        <v>183</v>
      </c>
      <c r="H157" s="4">
        <f>F73</f>
        <v>4888014.6899999995</v>
      </c>
      <c r="I157" s="28"/>
    </row>
    <row r="158" spans="1:9" x14ac:dyDescent="0.25">
      <c r="A158" s="1"/>
      <c r="B158" s="1"/>
      <c r="C158" s="1"/>
      <c r="D158" s="1"/>
      <c r="E158" s="65"/>
      <c r="F158" s="1"/>
      <c r="G158" s="4" t="s">
        <v>184</v>
      </c>
      <c r="H158" s="4">
        <f>F109</f>
        <v>9835177.1000000015</v>
      </c>
      <c r="I158" s="28"/>
    </row>
    <row r="159" spans="1:9" x14ac:dyDescent="0.25">
      <c r="A159" s="1"/>
      <c r="B159" s="1"/>
      <c r="C159" s="1"/>
      <c r="D159" s="1"/>
      <c r="E159" s="65"/>
      <c r="F159" s="1"/>
      <c r="G159" s="4" t="s">
        <v>185</v>
      </c>
      <c r="H159" s="4">
        <f>F110</f>
        <v>422000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186</v>
      </c>
      <c r="H160" s="4">
        <f>F127</f>
        <v>0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187</v>
      </c>
      <c r="H161" s="4">
        <f>F128</f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4" t="s">
        <v>188</v>
      </c>
      <c r="H162" s="4">
        <v>0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1"/>
      <c r="H163" s="23" t="s">
        <v>189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190</v>
      </c>
      <c r="H164" s="23">
        <f>H156+H157+H158+H159+H160+H161+H162</f>
        <v>41489778.970000006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23" t="s">
        <v>191</v>
      </c>
      <c r="H165" s="64">
        <f>H155-H164</f>
        <v>380692501.02999997</v>
      </c>
      <c r="I165" s="2"/>
    </row>
  </sheetData>
  <mergeCells count="10">
    <mergeCell ref="A7:F7"/>
    <mergeCell ref="A5:F5"/>
    <mergeCell ref="A6:F6"/>
    <mergeCell ref="G152:I152"/>
    <mergeCell ref="G150:I150"/>
    <mergeCell ref="A10:F10"/>
    <mergeCell ref="A11:F11"/>
    <mergeCell ref="A12:F12"/>
    <mergeCell ref="G151:I151"/>
    <mergeCell ref="A20:E20"/>
  </mergeCells>
  <pageMargins left="0.7" right="0.7" top="0.75" bottom="0.75" header="0.3" footer="0.3"/>
  <pageSetup orientation="portrait" r:id="rId1"/>
  <ignoredErrors>
    <ignoredError sqref="F13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2017-03-01T16:37:31Z</dcterms:modified>
</cp:coreProperties>
</file>